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7290" tabRatio="604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<sst xmlns="http://schemas.openxmlformats.org/spreadsheetml/2006/main" count="250" uniqueCount="186">
  <si>
    <t>I кв.</t>
  </si>
  <si>
    <t>II кв.</t>
  </si>
  <si>
    <t>III кв.</t>
  </si>
  <si>
    <t>IV кв.</t>
  </si>
  <si>
    <t>Рік</t>
  </si>
  <si>
    <t>січень</t>
  </si>
  <si>
    <t>лютий</t>
  </si>
  <si>
    <t>Ітого по I кв.</t>
  </si>
  <si>
    <t>квітень</t>
  </si>
  <si>
    <t>травень</t>
  </si>
  <si>
    <t>червень</t>
  </si>
  <si>
    <t>Ітого по II кв.</t>
  </si>
  <si>
    <t>липень</t>
  </si>
  <si>
    <t>серпень</t>
  </si>
  <si>
    <t>вересень</t>
  </si>
  <si>
    <t>Ітого по III кв.</t>
  </si>
  <si>
    <t>жовтень</t>
  </si>
  <si>
    <t>листопад</t>
  </si>
  <si>
    <t>грудень</t>
  </si>
  <si>
    <t>Ітого по IV кв.</t>
  </si>
  <si>
    <t>Кількість днів</t>
  </si>
  <si>
    <t>у тому числі:</t>
  </si>
  <si>
    <t>березень</t>
  </si>
  <si>
    <t>Показники</t>
  </si>
  <si>
    <t>Од.</t>
  </si>
  <si>
    <t>1.</t>
  </si>
  <si>
    <t>2.</t>
  </si>
  <si>
    <t xml:space="preserve"> </t>
  </si>
  <si>
    <t>№ з/п</t>
  </si>
  <si>
    <t>з/п</t>
  </si>
  <si>
    <t>тис.м3</t>
  </si>
  <si>
    <t>Річний  план</t>
  </si>
  <si>
    <t>Піднято води насосними станціями</t>
  </si>
  <si>
    <t>Витрати води на технологічні та</t>
  </si>
  <si>
    <t>господарські потреби</t>
  </si>
  <si>
    <t>Поставлено води сторонніми</t>
  </si>
  <si>
    <t>підприємствами</t>
  </si>
  <si>
    <t>у тому числі на потреби:</t>
  </si>
  <si>
    <t>Подано води в мережу (II підйом)</t>
  </si>
  <si>
    <t>(I підйому)</t>
  </si>
  <si>
    <t>водопровідного господарства</t>
  </si>
  <si>
    <t>каналізаційного господарства</t>
  </si>
  <si>
    <t>Втрати та не обліковані витрати</t>
  </si>
  <si>
    <t>води при транспортуванні</t>
  </si>
  <si>
    <t>Реалізація води, у тому числі на</t>
  </si>
  <si>
    <t>потреби:</t>
  </si>
  <si>
    <t>інших водопровідно-каналізаційних</t>
  </si>
  <si>
    <t>господарств</t>
  </si>
  <si>
    <t>Пропуск стоків через очисні</t>
  </si>
  <si>
    <t>споруди, у тому числі біологічна</t>
  </si>
  <si>
    <t>очистка стоків</t>
  </si>
  <si>
    <t>Загальний обсяг водовідведення,</t>
  </si>
  <si>
    <t>технологічних та господарських</t>
  </si>
  <si>
    <t>потреб КП ТВКГ</t>
  </si>
  <si>
    <t>поставлено води сторонніми підпри-ємствами,тис.м3</t>
  </si>
  <si>
    <t>подано води в мережу (IIпідйому),тис.м3</t>
  </si>
  <si>
    <t>Витрати води на технологічні та господарські потреби  після II підйому, у тому числі на потреби,тис.м3:</t>
  </si>
  <si>
    <t>водопровідного господарства,тис.м3</t>
  </si>
  <si>
    <t>каналізаційного господарства,тис.м3</t>
  </si>
  <si>
    <t>Реалізація води, у тому числі на потреби,тис.м3:</t>
  </si>
  <si>
    <t>населення,тис.м3</t>
  </si>
  <si>
    <t>інших водопровідно-каналізаційних господарств,тис.м3</t>
  </si>
  <si>
    <t>бюджетних установ,тис.м3</t>
  </si>
  <si>
    <t>інших споживачів,тис.м3</t>
  </si>
  <si>
    <t>Пропуск стоків через очисні споруди</t>
  </si>
  <si>
    <t>у тому числі біологічна очистка стоків</t>
  </si>
  <si>
    <t>Загальний обсяг водовідведення ,у тому числі на потреби,тис.м3</t>
  </si>
  <si>
    <t>стічні води від не облікованих втрат, технологічних та господарських потреб КП ТВКГ,тис.м3</t>
  </si>
  <si>
    <t xml:space="preserve">                 Виконання</t>
  </si>
  <si>
    <t>Запланова-</t>
  </si>
  <si>
    <t>но на</t>
  </si>
  <si>
    <t>Піднято води нсосними станціями (I підйому) ,тис.м3</t>
  </si>
  <si>
    <t>водовідведення у від-</t>
  </si>
  <si>
    <t>сотках до поданої водопроводом води</t>
  </si>
  <si>
    <t>(коеф. водовідведення),%</t>
  </si>
  <si>
    <t>5.1</t>
  </si>
  <si>
    <t>5.2</t>
  </si>
  <si>
    <t>підйому у тому числі на потреби:</t>
  </si>
  <si>
    <t>господарські потреби після I-го</t>
  </si>
  <si>
    <t>2015рік</t>
  </si>
  <si>
    <t>населення, у тому числі</t>
  </si>
  <si>
    <t>у т.числі:</t>
  </si>
  <si>
    <t>бюджетних установ,у т.числі:</t>
  </si>
  <si>
    <t>інших споживачів,у т.числі:</t>
  </si>
  <si>
    <t>від інших споживачів,тис.м3</t>
  </si>
  <si>
    <t>бюджетні установи,тис.м3</t>
  </si>
  <si>
    <t>9.1</t>
  </si>
  <si>
    <t>від населення,тис.м3</t>
  </si>
  <si>
    <t>населення з використанням ВБМ</t>
  </si>
  <si>
    <t>населення</t>
  </si>
  <si>
    <t>бюджетні установи</t>
  </si>
  <si>
    <t>ІТНВПВ ВБМ КП ЖЕО холодна вода</t>
  </si>
  <si>
    <t>ІТНВПВ ВБМ КП ЖЕО гаряча вода</t>
  </si>
  <si>
    <t>бюджетних установ, у тому числі:</t>
  </si>
  <si>
    <t>інших споживачів, у тому числі:</t>
  </si>
  <si>
    <t>інші споживачі з використанням ВБМ</t>
  </si>
  <si>
    <t>стічні води від необлікованих втрат,</t>
  </si>
  <si>
    <t>населення з використанням ВБМ,тис.м3</t>
  </si>
  <si>
    <t>населення тис.м3</t>
  </si>
  <si>
    <t>2017 рік</t>
  </si>
  <si>
    <t>2016рік</t>
  </si>
  <si>
    <t>на 12 місяців з  "1"__січня_____2017 року</t>
  </si>
  <si>
    <t xml:space="preserve">           відведення комунального підприємства "Теплопостачання та водо-</t>
  </si>
  <si>
    <t>каналізаційне  господарство"</t>
  </si>
  <si>
    <t xml:space="preserve"> ліцензованої діяльності з централізованого водопостачання та водовід-</t>
  </si>
  <si>
    <t xml:space="preserve">      Річний  план ліцензованої діяльності з централізованого водопостачання  та водовідведення комунального підприємства </t>
  </si>
  <si>
    <t xml:space="preserve">                                     "Теплопостачання та водо-каналізаційне господарство"  з розбивкою по  кварталам  на 2017 рік</t>
  </si>
  <si>
    <r>
      <t>Витрати води на технологічні та господарські потреби, тис.м</t>
    </r>
    <r>
      <rPr>
        <vertAlign val="superscript"/>
        <sz val="9"/>
        <rFont val="Times New Roman"/>
        <family val="1"/>
      </rPr>
      <t>3</t>
    </r>
  </si>
  <si>
    <t>_____________________________</t>
  </si>
  <si>
    <t>Потюк В.Д.</t>
  </si>
  <si>
    <t>8.1</t>
  </si>
  <si>
    <t xml:space="preserve">                   продовження додатку 1</t>
  </si>
  <si>
    <t xml:space="preserve">№ </t>
  </si>
  <si>
    <t>3.</t>
  </si>
  <si>
    <t>4.</t>
  </si>
  <si>
    <t>5.</t>
  </si>
  <si>
    <t>6.</t>
  </si>
  <si>
    <t>7.</t>
  </si>
  <si>
    <t>8.</t>
  </si>
  <si>
    <t>9.</t>
  </si>
  <si>
    <t>вим.</t>
  </si>
  <si>
    <t>10.</t>
  </si>
  <si>
    <t xml:space="preserve">                 до рішення виконавчого комітету</t>
  </si>
  <si>
    <t xml:space="preserve">                 Додаток  1</t>
  </si>
  <si>
    <t xml:space="preserve">                 Южноукраїнської міської ради</t>
  </si>
  <si>
    <t xml:space="preserve">                  від "______"________№_______</t>
  </si>
  <si>
    <t xml:space="preserve">Директор  комунального підприємства                                                                 </t>
  </si>
  <si>
    <t>"Теплопостачання та водо-каналізаційне</t>
  </si>
  <si>
    <t>господарство"</t>
  </si>
  <si>
    <t>бюджетні установи з використ. ВБМ</t>
  </si>
  <si>
    <t>інші  споживачі</t>
  </si>
  <si>
    <t>населення, у тому числі:</t>
  </si>
  <si>
    <t>бюджетні установи з використ.ВБМ</t>
  </si>
  <si>
    <t>інші споживачі з використ.ВБМ</t>
  </si>
  <si>
    <t>інші споживачі,тис.м3</t>
  </si>
  <si>
    <t>бюджетні установи.,тис.м3</t>
  </si>
  <si>
    <t>Заступник міського голови з питань</t>
  </si>
  <si>
    <t>діяльності  виконавчих органів ради</t>
  </si>
  <si>
    <t>Бацман М.В.</t>
  </si>
  <si>
    <t>ІТНВПВ ВБМ КП ЖЕО :</t>
  </si>
  <si>
    <t>Втрати по внутрішньому обліку на ви-</t>
  </si>
  <si>
    <t>конання послуги з централізованого</t>
  </si>
  <si>
    <t>водопостачання холодної води (з ви-</t>
  </si>
  <si>
    <t>користанням внутрішніх будинкових</t>
  </si>
  <si>
    <t>систем)</t>
  </si>
  <si>
    <t>господарств профілакторій "Іскра"</t>
  </si>
  <si>
    <t>8.2</t>
  </si>
  <si>
    <t>8.3</t>
  </si>
  <si>
    <t>8.4</t>
  </si>
  <si>
    <t>8.5</t>
  </si>
  <si>
    <t>10.1</t>
  </si>
  <si>
    <t>10.2</t>
  </si>
  <si>
    <t>10.3</t>
  </si>
  <si>
    <t>10.4</t>
  </si>
  <si>
    <t>10.5</t>
  </si>
  <si>
    <t>10.6</t>
  </si>
  <si>
    <t>ІТНВПВ ВБМ КП ЖЕО,тис.м3 :</t>
  </si>
  <si>
    <t>ІТНВПВ ВБМ -холодна вода, тис.м3</t>
  </si>
  <si>
    <t>ІТНВПВ ВБМ-гаряча вода, тис.м3</t>
  </si>
  <si>
    <t>інші споживачі з використанням  ВБМ,тис.м3</t>
  </si>
  <si>
    <t>інших водопровідно-каналізаційних господарств профілакторій "Іскра"  тис.м3</t>
  </si>
  <si>
    <t>втрати та не обліковані витрати при транспортуванні,тис.м3</t>
  </si>
  <si>
    <t>бюдетні установи з використанням  ВБМ,тис.м3</t>
  </si>
  <si>
    <t>інші споживачі з використанням ВБМ,тис.м3</t>
  </si>
  <si>
    <t>бюджетні установи з використанням  ВБМ,тис.м3</t>
  </si>
  <si>
    <t>Начальник управління житлово-комунального</t>
  </si>
  <si>
    <t xml:space="preserve">господарства та будівництва  міської ради </t>
  </si>
  <si>
    <t>Валюшок  С.Г.</t>
  </si>
  <si>
    <t xml:space="preserve">бюджетні установи </t>
  </si>
  <si>
    <t>ІТНВПВ ВБМ  КП ТВКГ,тис.м3</t>
  </si>
  <si>
    <t>ІТНВПВ ВБМ  КП ТВКГ</t>
  </si>
  <si>
    <t>8.6</t>
  </si>
  <si>
    <t>7.1</t>
  </si>
  <si>
    <t>7.2</t>
  </si>
  <si>
    <t>7.3</t>
  </si>
  <si>
    <t>7.4</t>
  </si>
  <si>
    <t>7.5</t>
  </si>
  <si>
    <t>7.6</t>
  </si>
  <si>
    <t>9.2</t>
  </si>
  <si>
    <t>9.3</t>
  </si>
  <si>
    <t>9.4</t>
  </si>
  <si>
    <t>9.5</t>
  </si>
  <si>
    <t>9.6</t>
  </si>
  <si>
    <t>ІТНВПВ ВБМ КП ТВКГ,тис.м3</t>
  </si>
  <si>
    <t>ІТНВПВ ВБМ КП ТВКГ</t>
  </si>
  <si>
    <t>05..04.2017   № 85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</si>
</sst>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0.00000"/>
    <numFmt numFmtId="189" formatCode="#,##0.0"/>
    <numFmt numFmtId="190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5" fontId="5" fillId="0" borderId="12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5" fontId="9" fillId="0" borderId="21" xfId="0" applyNumberFormat="1" applyFont="1" applyFill="1" applyBorder="1" applyAlignment="1">
      <alignment/>
    </xf>
    <xf numFmtId="185" fontId="9" fillId="0" borderId="14" xfId="0" applyNumberFormat="1" applyFont="1" applyFill="1" applyBorder="1" applyAlignment="1">
      <alignment/>
    </xf>
    <xf numFmtId="185" fontId="9" fillId="0" borderId="17" xfId="0" applyNumberFormat="1" applyFont="1" applyFill="1" applyBorder="1" applyAlignment="1">
      <alignment/>
    </xf>
    <xf numFmtId="185" fontId="9" fillId="0" borderId="16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 horizontal="left"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5" fontId="9" fillId="0" borderId="15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/>
    </xf>
    <xf numFmtId="185" fontId="1" fillId="0" borderId="16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17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6" fontId="1" fillId="0" borderId="19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6" fontId="1" fillId="0" borderId="18" xfId="0" applyNumberFormat="1" applyFont="1" applyBorder="1" applyAlignment="1">
      <alignment horizontal="center"/>
    </xf>
    <xf numFmtId="186" fontId="1" fillId="0" borderId="17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85" fontId="5" fillId="0" borderId="25" xfId="0" applyNumberFormat="1" applyFont="1" applyBorder="1" applyAlignment="1">
      <alignment/>
    </xf>
    <xf numFmtId="185" fontId="5" fillId="0" borderId="23" xfId="0" applyNumberFormat="1" applyFont="1" applyBorder="1" applyAlignment="1">
      <alignment/>
    </xf>
    <xf numFmtId="185" fontId="5" fillId="0" borderId="28" xfId="0" applyNumberFormat="1" applyFont="1" applyBorder="1" applyAlignment="1">
      <alignment/>
    </xf>
    <xf numFmtId="185" fontId="5" fillId="0" borderId="29" xfId="0" applyNumberFormat="1" applyFont="1" applyBorder="1" applyAlignment="1">
      <alignment/>
    </xf>
    <xf numFmtId="185" fontId="5" fillId="0" borderId="30" xfId="0" applyNumberFormat="1" applyFont="1" applyBorder="1" applyAlignment="1">
      <alignment/>
    </xf>
    <xf numFmtId="185" fontId="5" fillId="0" borderId="27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185" fontId="5" fillId="0" borderId="31" xfId="0" applyNumberFormat="1" applyFont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2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00390625" style="0" customWidth="1"/>
    <col min="5" max="5" width="10.875" style="0" customWidth="1"/>
    <col min="6" max="6" width="7.375" style="0" customWidth="1"/>
    <col min="7" max="7" width="11.375" style="0" customWidth="1"/>
    <col min="8" max="8" width="10.875" style="0" customWidth="1"/>
    <col min="9" max="9" width="12.875" style="0" customWidth="1"/>
    <col min="10" max="10" width="0.2421875" style="0" customWidth="1"/>
    <col min="11" max="11" width="11.875" style="0" customWidth="1"/>
    <col min="12" max="12" width="9.625" style="0" bestFit="1" customWidth="1"/>
  </cols>
  <sheetData>
    <row r="1" spans="1:9" ht="15.75">
      <c r="A1" s="6"/>
      <c r="F1" s="2" t="s">
        <v>123</v>
      </c>
      <c r="G1" s="2"/>
      <c r="H1" s="2"/>
      <c r="I1" s="2"/>
    </row>
    <row r="2" spans="1:40" ht="15.75">
      <c r="A2" s="6"/>
      <c r="B2" s="6"/>
      <c r="C2" s="6"/>
      <c r="D2" s="6"/>
      <c r="E2" s="6"/>
      <c r="F2" s="2" t="s">
        <v>122</v>
      </c>
      <c r="G2" s="2"/>
      <c r="H2" s="2"/>
      <c r="I2" s="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.75">
      <c r="A3" s="6"/>
      <c r="B3" s="6"/>
      <c r="C3" s="6"/>
      <c r="D3" s="6"/>
      <c r="E3" s="6"/>
      <c r="F3" s="2" t="s">
        <v>124</v>
      </c>
      <c r="G3" s="2"/>
      <c r="H3" s="2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.75">
      <c r="A4" s="6"/>
      <c r="B4" s="6"/>
      <c r="C4" s="6"/>
      <c r="D4" s="6"/>
      <c r="E4" s="6"/>
      <c r="F4" s="2" t="s">
        <v>125</v>
      </c>
      <c r="G4" s="2"/>
      <c r="H4" s="2" t="s">
        <v>185</v>
      </c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5.75">
      <c r="A5" s="6"/>
      <c r="B5" s="6"/>
      <c r="C5" s="6"/>
      <c r="D5" s="6"/>
      <c r="E5" s="6"/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.75">
      <c r="A7" s="6"/>
      <c r="B7" s="6"/>
      <c r="C7" s="6"/>
      <c r="D7" s="6"/>
      <c r="E7" s="2" t="s">
        <v>31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5.75">
      <c r="A8" s="6"/>
      <c r="B8" s="2" t="s">
        <v>104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5.75">
      <c r="A9" s="2" t="s">
        <v>102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5.75">
      <c r="A10" s="6" t="s">
        <v>27</v>
      </c>
      <c r="B10" s="6"/>
      <c r="C10" s="6"/>
      <c r="D10" s="2" t="s">
        <v>103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5.75">
      <c r="A11" s="6"/>
      <c r="B11" s="6"/>
      <c r="C11" s="2" t="s">
        <v>101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>
      <c r="A13" s="93"/>
      <c r="B13" s="47"/>
      <c r="C13" s="40"/>
      <c r="D13" s="40"/>
      <c r="E13" s="84"/>
      <c r="F13" s="102" t="s">
        <v>24</v>
      </c>
      <c r="G13" s="114" t="s">
        <v>68</v>
      </c>
      <c r="H13" s="83"/>
      <c r="I13" s="102" t="s">
        <v>69</v>
      </c>
      <c r="J13" s="157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5.75">
      <c r="A14" s="101" t="s">
        <v>112</v>
      </c>
      <c r="B14" s="85"/>
      <c r="C14" s="34" t="s">
        <v>23</v>
      </c>
      <c r="D14" s="34"/>
      <c r="E14" s="46"/>
      <c r="F14" s="91" t="s">
        <v>120</v>
      </c>
      <c r="G14" s="3"/>
      <c r="H14" s="4"/>
      <c r="I14" s="91" t="s">
        <v>70</v>
      </c>
      <c r="J14" s="158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6.5" thickBot="1">
      <c r="A15" s="105" t="s">
        <v>29</v>
      </c>
      <c r="B15" s="86"/>
      <c r="C15" s="42"/>
      <c r="D15" s="42"/>
      <c r="E15" s="87"/>
      <c r="F15" s="90"/>
      <c r="G15" s="92" t="s">
        <v>79</v>
      </c>
      <c r="H15" s="135" t="s">
        <v>100</v>
      </c>
      <c r="I15" s="134" t="s">
        <v>99</v>
      </c>
      <c r="J15" s="159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15" customFormat="1" ht="15.75">
      <c r="A16" s="103" t="s">
        <v>25</v>
      </c>
      <c r="B16" s="47" t="s">
        <v>32</v>
      </c>
      <c r="C16" s="40"/>
      <c r="D16" s="40"/>
      <c r="E16" s="84"/>
      <c r="F16" s="88"/>
      <c r="G16" s="114"/>
      <c r="H16" s="102"/>
      <c r="I16" s="102"/>
      <c r="J16" s="16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1"/>
      <c r="AM16" s="11"/>
      <c r="AN16" s="11"/>
    </row>
    <row r="17" spans="1:40" s="16" customFormat="1" ht="16.5" thickBot="1">
      <c r="A17" s="104"/>
      <c r="B17" s="86" t="s">
        <v>39</v>
      </c>
      <c r="C17" s="42"/>
      <c r="D17" s="42"/>
      <c r="E17" s="87"/>
      <c r="F17" s="90" t="s">
        <v>30</v>
      </c>
      <c r="G17" s="123">
        <v>0</v>
      </c>
      <c r="H17" s="31">
        <v>0</v>
      </c>
      <c r="I17" s="31">
        <v>0</v>
      </c>
      <c r="J17" s="15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3"/>
      <c r="AM17" s="13"/>
      <c r="AN17" s="13"/>
    </row>
    <row r="18" spans="1:40" ht="15.75">
      <c r="A18" s="101" t="s">
        <v>26</v>
      </c>
      <c r="B18" s="45" t="s">
        <v>33</v>
      </c>
      <c r="C18" s="4"/>
      <c r="D18" s="4"/>
      <c r="E18" s="46"/>
      <c r="F18" s="38"/>
      <c r="G18" s="124"/>
      <c r="H18" s="122"/>
      <c r="I18" s="122"/>
      <c r="J18" s="15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M18" s="6"/>
      <c r="AN18" s="6"/>
    </row>
    <row r="19" spans="1:40" ht="16.5" thickBot="1">
      <c r="A19" s="101"/>
      <c r="B19" s="45" t="s">
        <v>34</v>
      </c>
      <c r="C19" s="4"/>
      <c r="D19" s="4"/>
      <c r="E19" s="46"/>
      <c r="F19" s="38" t="s">
        <v>30</v>
      </c>
      <c r="G19" s="124">
        <v>0</v>
      </c>
      <c r="H19" s="122">
        <v>0</v>
      </c>
      <c r="I19" s="122">
        <v>0</v>
      </c>
      <c r="J19" s="15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  <c r="AM19" s="6"/>
      <c r="AN19" s="6"/>
    </row>
    <row r="20" spans="1:40" s="15" customFormat="1" ht="15.75">
      <c r="A20" s="93" t="s">
        <v>113</v>
      </c>
      <c r="B20" s="47" t="s">
        <v>35</v>
      </c>
      <c r="C20" s="40"/>
      <c r="D20" s="40"/>
      <c r="E20" s="84"/>
      <c r="F20" s="88"/>
      <c r="G20" s="125"/>
      <c r="H20" s="30"/>
      <c r="I20" s="30"/>
      <c r="J20" s="15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1"/>
      <c r="AM20" s="11"/>
      <c r="AN20" s="11"/>
    </row>
    <row r="21" spans="1:40" s="16" customFormat="1" ht="16.5" thickBot="1">
      <c r="A21" s="105"/>
      <c r="B21" s="86" t="s">
        <v>36</v>
      </c>
      <c r="C21" s="42"/>
      <c r="D21" s="42"/>
      <c r="E21" s="87"/>
      <c r="F21" s="90" t="s">
        <v>30</v>
      </c>
      <c r="G21" s="127">
        <v>2582.285</v>
      </c>
      <c r="H21" s="136">
        <v>2422.099</v>
      </c>
      <c r="I21" s="31">
        <v>2400</v>
      </c>
      <c r="J21" s="15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3"/>
      <c r="AM21" s="13"/>
      <c r="AN21" s="13"/>
    </row>
    <row r="22" spans="1:40" ht="16.5" thickBot="1">
      <c r="A22" s="101" t="s">
        <v>114</v>
      </c>
      <c r="B22" s="45" t="s">
        <v>38</v>
      </c>
      <c r="C22" s="4"/>
      <c r="D22" s="4"/>
      <c r="E22" s="46"/>
      <c r="F22" s="38" t="s">
        <v>30</v>
      </c>
      <c r="G22" s="124">
        <f>SUM(G25,G29,G32,G36)</f>
        <v>2582.2851</v>
      </c>
      <c r="H22" s="124">
        <f>SUM(H25,H29,H32,H36)</f>
        <v>2422.0992099999994</v>
      </c>
      <c r="I22" s="132">
        <f>SUM(I25,I29,I32,I36)</f>
        <v>2400</v>
      </c>
      <c r="J22" s="15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</row>
    <row r="23" spans="1:40" s="15" customFormat="1" ht="15.75">
      <c r="A23" s="93" t="s">
        <v>115</v>
      </c>
      <c r="B23" s="47" t="s">
        <v>33</v>
      </c>
      <c r="C23" s="40"/>
      <c r="D23" s="40"/>
      <c r="E23" s="84"/>
      <c r="F23" s="88"/>
      <c r="G23" s="125"/>
      <c r="H23" s="30"/>
      <c r="I23" s="30"/>
      <c r="J23" s="15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11"/>
      <c r="AM23" s="11"/>
      <c r="AN23" s="11"/>
    </row>
    <row r="24" spans="1:40" s="17" customFormat="1" ht="15.75">
      <c r="A24" s="101"/>
      <c r="B24" s="45" t="s">
        <v>78</v>
      </c>
      <c r="C24" s="4"/>
      <c r="D24" s="4"/>
      <c r="E24" s="46"/>
      <c r="F24" s="38"/>
      <c r="G24" s="124"/>
      <c r="H24" s="122"/>
      <c r="I24" s="122"/>
      <c r="J24" s="152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16" customFormat="1" ht="16.5" thickBot="1">
      <c r="A25" s="105"/>
      <c r="B25" s="86" t="s">
        <v>77</v>
      </c>
      <c r="C25" s="42"/>
      <c r="D25" s="42"/>
      <c r="E25" s="87"/>
      <c r="F25" s="90" t="s">
        <v>30</v>
      </c>
      <c r="G25" s="123">
        <f>SUM(G26,G27)</f>
        <v>86.864</v>
      </c>
      <c r="H25" s="31">
        <f>SUM(H26,H27)</f>
        <v>86.372</v>
      </c>
      <c r="I25" s="91">
        <f>SUM(I26,I27)</f>
        <v>86.88</v>
      </c>
      <c r="J25" s="15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3"/>
      <c r="AM25" s="13"/>
      <c r="AN25" s="13"/>
    </row>
    <row r="26" spans="1:40" ht="16.5" thickBot="1">
      <c r="A26" s="106" t="s">
        <v>75</v>
      </c>
      <c r="B26" s="45" t="s">
        <v>40</v>
      </c>
      <c r="C26" s="4"/>
      <c r="D26" s="4"/>
      <c r="E26" s="46"/>
      <c r="F26" s="38" t="s">
        <v>30</v>
      </c>
      <c r="G26" s="124">
        <v>67.827</v>
      </c>
      <c r="H26" s="122">
        <v>66.862</v>
      </c>
      <c r="I26" s="135">
        <v>66.48</v>
      </c>
      <c r="J26" s="152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  <c r="AM26" s="6"/>
      <c r="AN26" s="6"/>
    </row>
    <row r="27" spans="1:40" s="18" customFormat="1" ht="16.5" thickBot="1">
      <c r="A27" s="107" t="s">
        <v>76</v>
      </c>
      <c r="B27" s="43" t="s">
        <v>41</v>
      </c>
      <c r="C27" s="41"/>
      <c r="D27" s="41"/>
      <c r="E27" s="44"/>
      <c r="F27" s="39" t="s">
        <v>30</v>
      </c>
      <c r="G27" s="128">
        <v>19.037</v>
      </c>
      <c r="H27" s="12">
        <v>19.51</v>
      </c>
      <c r="I27" s="135">
        <v>20.4</v>
      </c>
      <c r="J27" s="155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4"/>
      <c r="AM27" s="14"/>
      <c r="AN27" s="14"/>
    </row>
    <row r="28" spans="1:40" ht="15.75">
      <c r="A28" s="106" t="s">
        <v>116</v>
      </c>
      <c r="B28" s="45" t="s">
        <v>42</v>
      </c>
      <c r="C28" s="4"/>
      <c r="D28" s="4"/>
      <c r="E28" s="46"/>
      <c r="F28" s="38"/>
      <c r="G28" s="124"/>
      <c r="H28" s="122"/>
      <c r="I28" s="91"/>
      <c r="J28" s="152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  <c r="AM28" s="6"/>
      <c r="AN28" s="6"/>
    </row>
    <row r="29" spans="1:40" ht="15.75">
      <c r="A29" s="106"/>
      <c r="B29" s="45" t="s">
        <v>43</v>
      </c>
      <c r="C29" s="4"/>
      <c r="D29" s="4"/>
      <c r="E29" s="46"/>
      <c r="F29" s="38" t="s">
        <v>30</v>
      </c>
      <c r="G29" s="124">
        <v>508.996</v>
      </c>
      <c r="H29" s="122">
        <v>472.164</v>
      </c>
      <c r="I29" s="91">
        <v>580.32</v>
      </c>
      <c r="J29" s="152"/>
      <c r="K29" s="4"/>
      <c r="L29" s="4"/>
      <c r="M29" s="5"/>
      <c r="N29" s="5"/>
      <c r="O29" s="2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  <c r="AM29" s="6"/>
      <c r="AN29" s="6"/>
    </row>
    <row r="30" spans="1:40" ht="15.75">
      <c r="A30" s="108" t="s">
        <v>117</v>
      </c>
      <c r="B30" s="47" t="s">
        <v>140</v>
      </c>
      <c r="C30" s="40"/>
      <c r="D30" s="40"/>
      <c r="E30" s="40"/>
      <c r="F30" s="88"/>
      <c r="G30" s="125"/>
      <c r="H30" s="30"/>
      <c r="I30" s="30"/>
      <c r="J30" s="152"/>
      <c r="K30" s="4"/>
      <c r="L30" s="4"/>
      <c r="M30" s="5"/>
      <c r="N30" s="5"/>
      <c r="O30" s="2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  <c r="AM30" s="6"/>
      <c r="AN30" s="6"/>
    </row>
    <row r="31" spans="1:40" ht="15.75">
      <c r="A31" s="106"/>
      <c r="B31" s="45" t="s">
        <v>141</v>
      </c>
      <c r="C31" s="4"/>
      <c r="D31" s="4"/>
      <c r="E31" s="4"/>
      <c r="F31" s="38"/>
      <c r="G31" s="124"/>
      <c r="H31" s="122"/>
      <c r="I31" s="122"/>
      <c r="J31" s="152"/>
      <c r="K31" s="4"/>
      <c r="L31" s="4"/>
      <c r="M31" s="5"/>
      <c r="N31" s="5"/>
      <c r="O31" s="2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  <c r="AM31" s="6"/>
      <c r="AN31" s="6"/>
    </row>
    <row r="32" spans="1:40" ht="15.75">
      <c r="A32" s="106"/>
      <c r="B32" s="45" t="s">
        <v>142</v>
      </c>
      <c r="C32" s="4"/>
      <c r="D32" s="4"/>
      <c r="E32" s="4"/>
      <c r="F32" s="38" t="s">
        <v>30</v>
      </c>
      <c r="G32" s="124">
        <v>402.33</v>
      </c>
      <c r="H32" s="122">
        <v>429.237</v>
      </c>
      <c r="I32" s="91">
        <v>0</v>
      </c>
      <c r="J32" s="152"/>
      <c r="K32" s="4"/>
      <c r="L32" s="4"/>
      <c r="M32" s="5"/>
      <c r="N32" s="5"/>
      <c r="O32" s="2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  <c r="AM32" s="6"/>
      <c r="AN32" s="6"/>
    </row>
    <row r="33" spans="1:40" ht="15.75">
      <c r="A33" s="106"/>
      <c r="B33" s="45" t="s">
        <v>143</v>
      </c>
      <c r="C33" s="4"/>
      <c r="D33" s="4"/>
      <c r="E33" s="4"/>
      <c r="F33" s="38"/>
      <c r="G33" s="124"/>
      <c r="H33" s="122"/>
      <c r="I33" s="122"/>
      <c r="J33" s="152"/>
      <c r="K33" s="124"/>
      <c r="L33" s="4"/>
      <c r="M33" s="5"/>
      <c r="N33" s="5"/>
      <c r="O33" s="2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6"/>
      <c r="AN33" s="6"/>
    </row>
    <row r="34" spans="1:40" ht="16.5" thickBot="1">
      <c r="A34" s="109"/>
      <c r="B34" s="86" t="s">
        <v>144</v>
      </c>
      <c r="C34" s="42"/>
      <c r="D34" s="42"/>
      <c r="E34" s="42"/>
      <c r="F34" s="90"/>
      <c r="G34" s="123"/>
      <c r="H34" s="31"/>
      <c r="I34" s="31"/>
      <c r="J34" s="152"/>
      <c r="K34" s="4"/>
      <c r="L34" s="4"/>
      <c r="M34" s="5"/>
      <c r="N34" s="5"/>
      <c r="O34" s="2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</row>
    <row r="35" spans="1:40" s="15" customFormat="1" ht="15.75">
      <c r="A35" s="106" t="s">
        <v>118</v>
      </c>
      <c r="B35" s="45" t="s">
        <v>44</v>
      </c>
      <c r="C35" s="4"/>
      <c r="D35" s="4"/>
      <c r="E35" s="46"/>
      <c r="F35" s="38"/>
      <c r="G35" s="124"/>
      <c r="H35" s="122"/>
      <c r="I35" s="122"/>
      <c r="J35" s="153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/>
      <c r="AM35" s="11"/>
      <c r="AN35" s="11"/>
    </row>
    <row r="36" spans="1:40" s="16" customFormat="1" ht="16.5" thickBot="1">
      <c r="A36" s="109"/>
      <c r="B36" s="86" t="s">
        <v>45</v>
      </c>
      <c r="C36" s="42"/>
      <c r="D36" s="42"/>
      <c r="E36" s="87"/>
      <c r="F36" s="90" t="s">
        <v>30</v>
      </c>
      <c r="G36" s="122">
        <f>SUM(G37,G40,G46,G49)</f>
        <v>1584.0951</v>
      </c>
      <c r="H36" s="122">
        <f>SUM(H37,H40,H46,H49)</f>
        <v>1434.3262099999997</v>
      </c>
      <c r="I36" s="122">
        <f>SUM(I37,I40,I46,I49,I43)</f>
        <v>1732.7999999999997</v>
      </c>
      <c r="J36" s="154"/>
      <c r="K36" s="133"/>
      <c r="L36" s="3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3"/>
      <c r="AM36" s="13"/>
      <c r="AN36" s="13"/>
    </row>
    <row r="37" spans="1:40" ht="15.75">
      <c r="A37" s="108" t="s">
        <v>110</v>
      </c>
      <c r="B37" s="43" t="s">
        <v>131</v>
      </c>
      <c r="C37" s="41"/>
      <c r="D37" s="41"/>
      <c r="E37" s="44"/>
      <c r="F37" s="39" t="s">
        <v>30</v>
      </c>
      <c r="G37" s="128">
        <f>SUM(G38,G39)</f>
        <v>1254.7663</v>
      </c>
      <c r="H37" s="12">
        <f>SUM(H38,H39)</f>
        <v>1175.0122</v>
      </c>
      <c r="I37" s="138">
        <f>SUM(I38,I39)</f>
        <v>1176.29</v>
      </c>
      <c r="J37" s="152"/>
      <c r="K37" s="143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</row>
    <row r="38" spans="1:40" ht="15.75">
      <c r="A38" s="106"/>
      <c r="B38" s="45" t="s">
        <v>88</v>
      </c>
      <c r="C38" s="4"/>
      <c r="D38" s="4"/>
      <c r="E38" s="46"/>
      <c r="F38" s="38" t="s">
        <v>30</v>
      </c>
      <c r="G38" s="124">
        <v>1179.0374</v>
      </c>
      <c r="H38" s="122">
        <v>1109.414</v>
      </c>
      <c r="I38" s="91">
        <v>1110.34</v>
      </c>
      <c r="J38" s="152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</row>
    <row r="39" spans="1:40" ht="15.75">
      <c r="A39" s="106"/>
      <c r="B39" s="47" t="s">
        <v>89</v>
      </c>
      <c r="C39" s="40"/>
      <c r="D39" s="40"/>
      <c r="E39" s="84"/>
      <c r="F39" s="88" t="s">
        <v>30</v>
      </c>
      <c r="G39" s="131">
        <v>75.7289</v>
      </c>
      <c r="H39" s="30">
        <v>65.5982</v>
      </c>
      <c r="I39" s="135">
        <v>65.95</v>
      </c>
      <c r="J39" s="152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</row>
    <row r="40" spans="1:40" ht="15.75">
      <c r="A40" s="108"/>
      <c r="B40" s="39" t="s">
        <v>139</v>
      </c>
      <c r="C40" s="41"/>
      <c r="D40" s="41"/>
      <c r="E40" s="44"/>
      <c r="F40" s="39" t="s">
        <v>30</v>
      </c>
      <c r="G40" s="12">
        <f>SUM(G41,G42)</f>
        <v>2.223</v>
      </c>
      <c r="H40" s="12">
        <f>SUM(H41,H42)</f>
        <v>2.08401</v>
      </c>
      <c r="I40" s="91">
        <v>2.223</v>
      </c>
      <c r="J40" s="152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6"/>
      <c r="AN40" s="6"/>
    </row>
    <row r="41" spans="1:40" ht="15.75">
      <c r="A41" s="106" t="s">
        <v>146</v>
      </c>
      <c r="B41" s="45" t="s">
        <v>91</v>
      </c>
      <c r="C41" s="4"/>
      <c r="D41" s="4"/>
      <c r="E41" s="46"/>
      <c r="F41" s="38" t="s">
        <v>30</v>
      </c>
      <c r="G41" s="124">
        <v>1.303</v>
      </c>
      <c r="H41" s="122">
        <v>1.23289</v>
      </c>
      <c r="I41" s="135">
        <v>1.303</v>
      </c>
      <c r="J41" s="152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6"/>
      <c r="AN41" s="6"/>
    </row>
    <row r="42" spans="1:40" ht="15.75">
      <c r="A42" s="109"/>
      <c r="B42" s="43" t="s">
        <v>92</v>
      </c>
      <c r="C42" s="41"/>
      <c r="D42" s="41"/>
      <c r="E42" s="44"/>
      <c r="F42" s="39" t="s">
        <v>30</v>
      </c>
      <c r="G42" s="128">
        <v>0.92</v>
      </c>
      <c r="H42" s="12">
        <v>0.85112</v>
      </c>
      <c r="I42" s="91">
        <v>0.92</v>
      </c>
      <c r="J42" s="152"/>
      <c r="K42" s="4"/>
      <c r="L42" s="4"/>
      <c r="M42" s="5"/>
      <c r="N42" s="5"/>
      <c r="O42" s="5"/>
      <c r="P42" s="6"/>
      <c r="Q42" s="6"/>
      <c r="R42" s="6"/>
      <c r="S42" s="6"/>
      <c r="T42" s="6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6"/>
      <c r="AN42" s="6"/>
    </row>
    <row r="43" spans="1:40" ht="15.75">
      <c r="A43" s="106" t="s">
        <v>147</v>
      </c>
      <c r="B43" s="40" t="s">
        <v>170</v>
      </c>
      <c r="C43" s="40"/>
      <c r="D43" s="40"/>
      <c r="E43" s="84"/>
      <c r="F43" s="88" t="s">
        <v>30</v>
      </c>
      <c r="G43" s="125">
        <v>0</v>
      </c>
      <c r="H43" s="30">
        <v>0</v>
      </c>
      <c r="I43" s="135">
        <v>295.725</v>
      </c>
      <c r="J43" s="152"/>
      <c r="K43" s="4"/>
      <c r="L43" s="4"/>
      <c r="M43" s="5"/>
      <c r="N43" s="5"/>
      <c r="O43" s="5"/>
      <c r="P43" s="6"/>
      <c r="Q43" s="6"/>
      <c r="R43" s="6"/>
      <c r="S43" s="6"/>
      <c r="T43" s="6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6"/>
      <c r="AN43" s="6"/>
    </row>
    <row r="44" spans="1:40" ht="16.5" thickBot="1">
      <c r="A44" s="111" t="s">
        <v>148</v>
      </c>
      <c r="B44" s="40" t="s">
        <v>46</v>
      </c>
      <c r="C44" s="40"/>
      <c r="D44" s="40"/>
      <c r="E44" s="84"/>
      <c r="F44" s="88"/>
      <c r="G44" s="125"/>
      <c r="H44" s="30"/>
      <c r="I44" s="102"/>
      <c r="J44" s="152"/>
      <c r="K44" s="4"/>
      <c r="L44" s="4"/>
      <c r="M44" s="5"/>
      <c r="N44" s="5"/>
      <c r="O44" s="5"/>
      <c r="P44" s="6"/>
      <c r="Q44" s="6"/>
      <c r="R44" s="6"/>
      <c r="S44" s="6"/>
      <c r="T44" s="6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6"/>
      <c r="AN44" s="6"/>
    </row>
    <row r="45" spans="1:40" s="18" customFormat="1" ht="16.5" thickBot="1">
      <c r="A45" s="113"/>
      <c r="B45" s="42" t="s">
        <v>47</v>
      </c>
      <c r="C45" s="42"/>
      <c r="D45" s="42"/>
      <c r="E45" s="87"/>
      <c r="F45" s="90" t="s">
        <v>30</v>
      </c>
      <c r="G45" s="123">
        <v>0</v>
      </c>
      <c r="H45" s="31">
        <v>0</v>
      </c>
      <c r="I45" s="31">
        <v>0</v>
      </c>
      <c r="J45" s="153"/>
      <c r="K45" s="4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4"/>
      <c r="AM45" s="14"/>
      <c r="AN45" s="14"/>
    </row>
    <row r="46" spans="1:40" ht="16.5" thickBot="1">
      <c r="A46" s="111" t="s">
        <v>149</v>
      </c>
      <c r="B46" s="40" t="s">
        <v>93</v>
      </c>
      <c r="C46" s="40"/>
      <c r="D46" s="40"/>
      <c r="E46" s="84"/>
      <c r="F46" s="88" t="s">
        <v>30</v>
      </c>
      <c r="G46" s="125">
        <v>190.4579</v>
      </c>
      <c r="H46" s="30">
        <f>SUM(H47,H48)</f>
        <v>172.755</v>
      </c>
      <c r="I46" s="12">
        <f>SUM(I47,I48)</f>
        <v>173.062</v>
      </c>
      <c r="J46" s="161"/>
      <c r="K46" s="4"/>
      <c r="L46" s="12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6"/>
      <c r="AN46" s="6"/>
    </row>
    <row r="47" spans="1:40" s="18" customFormat="1" ht="16.5" thickBot="1">
      <c r="A47" s="113"/>
      <c r="B47" s="41" t="s">
        <v>132</v>
      </c>
      <c r="C47" s="41"/>
      <c r="D47" s="41"/>
      <c r="E47" s="44"/>
      <c r="F47" s="8" t="s">
        <v>30</v>
      </c>
      <c r="G47" s="130">
        <v>2.0037</v>
      </c>
      <c r="H47" s="137">
        <v>2.053</v>
      </c>
      <c r="I47" s="115">
        <v>2.06</v>
      </c>
      <c r="J47" s="156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4"/>
      <c r="AM47" s="14"/>
      <c r="AN47" s="14"/>
    </row>
    <row r="48" spans="1:40" s="17" customFormat="1" ht="15.75">
      <c r="A48" s="150"/>
      <c r="B48" s="41" t="s">
        <v>90</v>
      </c>
      <c r="C48" s="41"/>
      <c r="D48" s="41"/>
      <c r="E48" s="44"/>
      <c r="F48" s="39" t="s">
        <v>30</v>
      </c>
      <c r="G48" s="130">
        <v>188.4542</v>
      </c>
      <c r="H48" s="137">
        <v>170.702</v>
      </c>
      <c r="I48" s="135">
        <v>171.002</v>
      </c>
      <c r="J48" s="151"/>
      <c r="K48" s="4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17" customFormat="1" ht="15.75">
      <c r="A49" s="111" t="s">
        <v>171</v>
      </c>
      <c r="B49" s="41" t="s">
        <v>94</v>
      </c>
      <c r="C49" s="41"/>
      <c r="D49" s="41"/>
      <c r="E49" s="44"/>
      <c r="F49" s="39" t="s">
        <v>30</v>
      </c>
      <c r="G49" s="130">
        <f>SUM(G50,G51)</f>
        <v>136.6479</v>
      </c>
      <c r="H49" s="137">
        <f>SUM(H50,H51)</f>
        <v>84.475</v>
      </c>
      <c r="I49" s="102">
        <v>85.5</v>
      </c>
      <c r="J49" s="152"/>
      <c r="K49" s="4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17" customFormat="1" ht="15.75">
      <c r="A50" s="112"/>
      <c r="B50" s="42" t="s">
        <v>95</v>
      </c>
      <c r="C50" s="42"/>
      <c r="D50" s="42"/>
      <c r="E50" s="87"/>
      <c r="F50" s="90" t="s">
        <v>30</v>
      </c>
      <c r="G50" s="127">
        <v>30.012</v>
      </c>
      <c r="H50" s="136">
        <v>19.103</v>
      </c>
      <c r="I50" s="135">
        <v>19.25</v>
      </c>
      <c r="J50" s="152"/>
      <c r="K50" s="4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17" customFormat="1" ht="15.75">
      <c r="A51" s="113"/>
      <c r="B51" s="41" t="s">
        <v>130</v>
      </c>
      <c r="C51" s="41"/>
      <c r="D51" s="41"/>
      <c r="E51" s="44"/>
      <c r="F51" s="39" t="s">
        <v>30</v>
      </c>
      <c r="G51" s="130">
        <v>106.6359</v>
      </c>
      <c r="H51" s="137">
        <v>65.372</v>
      </c>
      <c r="I51" s="135">
        <v>66.25</v>
      </c>
      <c r="J51" s="152"/>
      <c r="K51" s="4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6.5" thickBot="1">
      <c r="A52" s="108" t="s">
        <v>119</v>
      </c>
      <c r="B52" s="47" t="s">
        <v>48</v>
      </c>
      <c r="C52" s="40"/>
      <c r="D52" s="40"/>
      <c r="E52" s="84"/>
      <c r="F52" s="88"/>
      <c r="G52" s="125"/>
      <c r="H52" s="30"/>
      <c r="I52" s="102"/>
      <c r="J52" s="152"/>
      <c r="K52" s="4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6"/>
      <c r="AN52" s="6"/>
    </row>
    <row r="53" spans="1:40" s="15" customFormat="1" ht="15.75">
      <c r="A53" s="106"/>
      <c r="B53" s="45" t="s">
        <v>49</v>
      </c>
      <c r="C53" s="4"/>
      <c r="D53" s="4"/>
      <c r="E53" s="46"/>
      <c r="F53" s="38"/>
      <c r="G53" s="124"/>
      <c r="H53" s="122"/>
      <c r="I53" s="91"/>
      <c r="J53" s="153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1"/>
      <c r="AM53" s="11"/>
      <c r="AN53" s="11"/>
    </row>
    <row r="54" spans="1:40" s="17" customFormat="1" ht="15.75">
      <c r="A54" s="109"/>
      <c r="B54" s="86" t="s">
        <v>50</v>
      </c>
      <c r="C54" s="42"/>
      <c r="D54" s="42"/>
      <c r="E54" s="87"/>
      <c r="F54" s="90" t="s">
        <v>30</v>
      </c>
      <c r="G54" s="123">
        <v>0</v>
      </c>
      <c r="H54" s="31">
        <v>0</v>
      </c>
      <c r="I54" s="31">
        <v>0</v>
      </c>
      <c r="J54" s="152"/>
      <c r="K54" s="37"/>
      <c r="L54" s="37"/>
      <c r="M54" s="2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16" customFormat="1" ht="16.5" thickBot="1">
      <c r="A55" s="108" t="s">
        <v>121</v>
      </c>
      <c r="B55" s="47" t="s">
        <v>51</v>
      </c>
      <c r="C55" s="40"/>
      <c r="D55" s="40"/>
      <c r="E55" s="40"/>
      <c r="F55" s="88"/>
      <c r="G55" s="125"/>
      <c r="H55" s="30"/>
      <c r="I55" s="102"/>
      <c r="J55" s="154"/>
      <c r="K55" s="4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3"/>
      <c r="AM55" s="13"/>
      <c r="AN55" s="13"/>
    </row>
    <row r="56" spans="1:40" ht="15.75">
      <c r="A56" s="109"/>
      <c r="B56" s="86" t="s">
        <v>37</v>
      </c>
      <c r="C56" s="42"/>
      <c r="D56" s="42"/>
      <c r="E56" s="42"/>
      <c r="F56" s="90" t="s">
        <v>30</v>
      </c>
      <c r="G56" s="123">
        <f>SUM(G57,G60,G63,G66,G71)</f>
        <v>2144.8937</v>
      </c>
      <c r="H56" s="31">
        <f>SUM(H57,H60,H63,H66,H71)</f>
        <v>2015.4243</v>
      </c>
      <c r="I56" s="31">
        <f>SUM(I57,I60,I62,I63,I66,I71)</f>
        <v>2061.3100000000004</v>
      </c>
      <c r="J56" s="152"/>
      <c r="K56" s="37"/>
      <c r="L56" s="3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6"/>
      <c r="AN56" s="6"/>
    </row>
    <row r="57" spans="1:40" ht="16.5" thickBot="1">
      <c r="A57" s="112" t="s">
        <v>150</v>
      </c>
      <c r="B57" s="42" t="s">
        <v>80</v>
      </c>
      <c r="C57" s="42"/>
      <c r="D57" s="42"/>
      <c r="E57" s="87"/>
      <c r="F57" s="90" t="s">
        <v>30</v>
      </c>
      <c r="G57" s="123">
        <f>SUM(G58,G59)</f>
        <v>1214.4070000000002</v>
      </c>
      <c r="H57" s="31">
        <f>SUM(H58,H59)</f>
        <v>1137.024</v>
      </c>
      <c r="I57" s="91">
        <f>SUM(I58,I59)</f>
        <v>1140.7</v>
      </c>
      <c r="J57" s="152"/>
      <c r="K57" s="4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6"/>
      <c r="AN57" s="6"/>
    </row>
    <row r="58" spans="1:40" s="18" customFormat="1" ht="16.5" thickBot="1">
      <c r="A58" s="112"/>
      <c r="B58" s="4" t="s">
        <v>88</v>
      </c>
      <c r="C58" s="4"/>
      <c r="D58" s="4"/>
      <c r="E58" s="46"/>
      <c r="F58" s="39" t="s">
        <v>30</v>
      </c>
      <c r="G58" s="128">
        <v>1178.957</v>
      </c>
      <c r="H58" s="12">
        <v>1109.35</v>
      </c>
      <c r="I58" s="135">
        <v>1110.3</v>
      </c>
      <c r="J58" s="155"/>
      <c r="K58" s="4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4"/>
      <c r="AM58" s="14"/>
      <c r="AN58" s="14"/>
    </row>
    <row r="59" spans="1:40" s="17" customFormat="1" ht="15.75">
      <c r="A59" s="113"/>
      <c r="B59" s="40" t="s">
        <v>89</v>
      </c>
      <c r="C59" s="40"/>
      <c r="D59" s="40"/>
      <c r="E59" s="84"/>
      <c r="F59" s="38" t="s">
        <v>30</v>
      </c>
      <c r="G59" s="124">
        <v>35.45</v>
      </c>
      <c r="H59" s="122">
        <v>27.674</v>
      </c>
      <c r="I59" s="135">
        <v>30.4</v>
      </c>
      <c r="J59" s="152"/>
      <c r="K59" s="4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17" customFormat="1" ht="31.5" customHeight="1" thickBot="1">
      <c r="A60" s="110" t="s">
        <v>151</v>
      </c>
      <c r="B60" s="162" t="s">
        <v>184</v>
      </c>
      <c r="C60" s="163"/>
      <c r="D60" s="163"/>
      <c r="E60" s="164"/>
      <c r="F60" s="39" t="s">
        <v>30</v>
      </c>
      <c r="G60" s="128">
        <v>416.769</v>
      </c>
      <c r="H60" s="12">
        <v>390.044</v>
      </c>
      <c r="I60" s="91">
        <v>295.725</v>
      </c>
      <c r="J60" s="152"/>
      <c r="K60" s="4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18" customFormat="1" ht="18.75" customHeight="1" thickBot="1">
      <c r="A61" s="106" t="s">
        <v>152</v>
      </c>
      <c r="B61" s="45" t="s">
        <v>46</v>
      </c>
      <c r="C61" s="4"/>
      <c r="D61" s="4"/>
      <c r="E61" s="46"/>
      <c r="F61" s="89"/>
      <c r="G61" s="124"/>
      <c r="H61" s="122"/>
      <c r="I61" s="102"/>
      <c r="J61" s="155"/>
      <c r="K61" s="4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14"/>
      <c r="AM61" s="14"/>
      <c r="AN61" s="14"/>
    </row>
    <row r="62" spans="1:40" s="15" customFormat="1" ht="15.75">
      <c r="A62" s="106"/>
      <c r="B62" s="45" t="s">
        <v>145</v>
      </c>
      <c r="C62" s="4"/>
      <c r="D62" s="4"/>
      <c r="E62" s="46"/>
      <c r="F62" s="38" t="s">
        <v>30</v>
      </c>
      <c r="G62" s="124">
        <v>0</v>
      </c>
      <c r="H62" s="122">
        <v>0</v>
      </c>
      <c r="I62" s="115">
        <v>57.853</v>
      </c>
      <c r="J62" s="153"/>
      <c r="K62" s="4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1"/>
      <c r="AM62" s="11"/>
      <c r="AN62" s="11"/>
    </row>
    <row r="63" spans="1:40" s="16" customFormat="1" ht="16.5" thickBot="1">
      <c r="A63" s="111" t="s">
        <v>153</v>
      </c>
      <c r="B63" s="43" t="s">
        <v>82</v>
      </c>
      <c r="C63" s="41"/>
      <c r="D63" s="41"/>
      <c r="E63" s="44"/>
      <c r="F63" s="39" t="s">
        <v>30</v>
      </c>
      <c r="G63" s="128">
        <f>SUM(G65,G64)</f>
        <v>190.4477</v>
      </c>
      <c r="H63" s="12">
        <f>SUM(H64,H65)</f>
        <v>172.7553</v>
      </c>
      <c r="I63" s="12">
        <f>SUM(I65,I64)</f>
        <v>173.062</v>
      </c>
      <c r="J63" s="154"/>
      <c r="K63" s="124"/>
      <c r="L63" s="12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13"/>
      <c r="AM63" s="13"/>
      <c r="AN63" s="13"/>
    </row>
    <row r="64" spans="1:40" s="16" customFormat="1" ht="16.5" thickBot="1">
      <c r="A64" s="112"/>
      <c r="B64" s="45" t="s">
        <v>129</v>
      </c>
      <c r="C64" s="4"/>
      <c r="D64" s="4"/>
      <c r="E64" s="46"/>
      <c r="F64" s="39" t="s">
        <v>30</v>
      </c>
      <c r="G64" s="128">
        <v>2.0037</v>
      </c>
      <c r="H64" s="12">
        <v>2.0533</v>
      </c>
      <c r="I64" s="91">
        <v>2.06</v>
      </c>
      <c r="J64" s="154"/>
      <c r="K64" s="4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3"/>
      <c r="AM64" s="13"/>
      <c r="AN64" s="13"/>
    </row>
    <row r="65" spans="1:40" s="17" customFormat="1" ht="15.75">
      <c r="A65" s="113"/>
      <c r="B65" s="47" t="s">
        <v>168</v>
      </c>
      <c r="C65" s="40"/>
      <c r="D65" s="40"/>
      <c r="E65" s="84"/>
      <c r="F65" s="38" t="s">
        <v>30</v>
      </c>
      <c r="G65" s="124">
        <v>188.444</v>
      </c>
      <c r="H65" s="122">
        <v>170.702</v>
      </c>
      <c r="I65" s="135">
        <v>171.002</v>
      </c>
      <c r="J65" s="152"/>
      <c r="K65" s="4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17" customFormat="1" ht="16.5" thickBot="1">
      <c r="A66" s="106" t="s">
        <v>154</v>
      </c>
      <c r="B66" s="47" t="s">
        <v>83</v>
      </c>
      <c r="C66" s="40"/>
      <c r="D66" s="40"/>
      <c r="E66" s="84"/>
      <c r="F66" s="88" t="s">
        <v>30</v>
      </c>
      <c r="G66" s="129">
        <f>SUM(G67,G68)</f>
        <v>131.10999999999999</v>
      </c>
      <c r="H66" s="12">
        <f>SUM(H67,H68)</f>
        <v>82.256</v>
      </c>
      <c r="I66" s="91">
        <f>SUM(I67,I68)</f>
        <v>85.5</v>
      </c>
      <c r="J66" s="152"/>
      <c r="K66" s="4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6.5" thickBot="1">
      <c r="A67" s="106"/>
      <c r="B67" s="86" t="s">
        <v>133</v>
      </c>
      <c r="C67" s="42"/>
      <c r="D67" s="42"/>
      <c r="E67" s="87"/>
      <c r="F67" s="90" t="s">
        <v>30</v>
      </c>
      <c r="G67" s="124">
        <v>30.013</v>
      </c>
      <c r="H67" s="122">
        <v>17.992</v>
      </c>
      <c r="I67" s="135">
        <v>19.25</v>
      </c>
      <c r="J67" s="153"/>
      <c r="K67" s="4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</row>
    <row r="68" spans="1:40" ht="16.5" thickBot="1">
      <c r="A68" s="106"/>
      <c r="B68" s="45" t="s">
        <v>130</v>
      </c>
      <c r="C68" s="4"/>
      <c r="D68" s="4"/>
      <c r="E68" s="46"/>
      <c r="F68" s="38" t="s">
        <v>30</v>
      </c>
      <c r="G68" s="126">
        <v>101.097</v>
      </c>
      <c r="H68" s="30">
        <v>64.264</v>
      </c>
      <c r="I68" s="135">
        <v>66.25</v>
      </c>
      <c r="J68" s="153"/>
      <c r="K68" s="4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6"/>
      <c r="AN68" s="6"/>
    </row>
    <row r="69" spans="1:40" ht="16.5" thickBot="1">
      <c r="A69" s="108"/>
      <c r="B69" s="47" t="s">
        <v>96</v>
      </c>
      <c r="C69" s="40"/>
      <c r="D69" s="40"/>
      <c r="E69" s="84"/>
      <c r="F69" s="88"/>
      <c r="G69" s="125"/>
      <c r="H69" s="30"/>
      <c r="I69" s="91"/>
      <c r="J69" s="153"/>
      <c r="K69" s="4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</row>
    <row r="70" spans="1:40" s="15" customFormat="1" ht="15.75">
      <c r="A70" s="106" t="s">
        <v>155</v>
      </c>
      <c r="B70" s="45" t="s">
        <v>52</v>
      </c>
      <c r="C70" s="4"/>
      <c r="D70" s="4"/>
      <c r="E70" s="46"/>
      <c r="F70" s="38"/>
      <c r="G70" s="124"/>
      <c r="H70" s="122"/>
      <c r="I70" s="91"/>
      <c r="J70" s="153"/>
      <c r="K70" s="4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1"/>
      <c r="AM70" s="11"/>
      <c r="AN70" s="11"/>
    </row>
    <row r="71" spans="1:40" s="17" customFormat="1" ht="15.75">
      <c r="A71" s="109"/>
      <c r="B71" s="86" t="s">
        <v>53</v>
      </c>
      <c r="C71" s="42"/>
      <c r="D71" s="42"/>
      <c r="E71" s="87"/>
      <c r="F71" s="90" t="s">
        <v>30</v>
      </c>
      <c r="G71" s="123">
        <v>192.16</v>
      </c>
      <c r="H71" s="31">
        <v>233.345</v>
      </c>
      <c r="I71" s="115">
        <v>308.47</v>
      </c>
      <c r="J71" s="156"/>
      <c r="K71" s="4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16" customFormat="1" ht="16.5" thickBot="1">
      <c r="A72" s="4"/>
      <c r="B72" s="4"/>
      <c r="C72" s="4"/>
      <c r="D72" s="4"/>
      <c r="E72" s="4"/>
      <c r="F72" s="36"/>
      <c r="G72" s="37"/>
      <c r="H72" s="37"/>
      <c r="I72" s="37"/>
      <c r="J72" s="19"/>
      <c r="K72" s="4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s="17" customFormat="1" ht="15.75">
      <c r="A73" s="4"/>
      <c r="B73" s="4"/>
      <c r="C73" s="4"/>
      <c r="D73" s="4"/>
      <c r="E73" s="4"/>
      <c r="F73" s="36"/>
      <c r="G73" s="37"/>
      <c r="H73" s="37"/>
      <c r="I73" s="37"/>
      <c r="J73" s="20"/>
      <c r="K73" s="4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17" customFormat="1" ht="15.75">
      <c r="A74" s="4"/>
      <c r="B74" s="4"/>
      <c r="C74" s="4"/>
      <c r="D74" s="4"/>
      <c r="E74" s="4"/>
      <c r="F74" s="36"/>
      <c r="G74" s="37"/>
      <c r="H74" s="37"/>
      <c r="I74" s="37"/>
      <c r="J74" s="20"/>
      <c r="K74" s="4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17" customFormat="1" ht="15.75">
      <c r="A75" s="4"/>
      <c r="B75" s="4" t="s">
        <v>165</v>
      </c>
      <c r="C75" s="4"/>
      <c r="D75" s="35"/>
      <c r="E75" s="35"/>
      <c r="F75" s="35"/>
      <c r="G75" s="35"/>
      <c r="H75" s="4"/>
      <c r="I75" s="37"/>
      <c r="J75" s="20"/>
      <c r="K75" s="4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17" customFormat="1" ht="15.75">
      <c r="A76" s="4"/>
      <c r="B76" s="4" t="s">
        <v>166</v>
      </c>
      <c r="C76" s="4"/>
      <c r="D76" s="35"/>
      <c r="E76" s="35"/>
      <c r="F76" s="35"/>
      <c r="G76" s="35"/>
      <c r="H76" s="35" t="s">
        <v>167</v>
      </c>
      <c r="I76" s="37"/>
      <c r="J76" s="20"/>
      <c r="K76" s="4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17" customFormat="1" ht="15.75">
      <c r="A77" s="4"/>
      <c r="B77" s="4"/>
      <c r="C77" s="4"/>
      <c r="D77" s="4"/>
      <c r="E77" s="4"/>
      <c r="F77" s="36"/>
      <c r="G77" s="37"/>
      <c r="H77" s="37"/>
      <c r="I77" s="37"/>
      <c r="J77" s="20"/>
      <c r="K77" s="4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17" customFormat="1" ht="15.75">
      <c r="A78" s="4"/>
      <c r="B78" s="4"/>
      <c r="C78" s="4"/>
      <c r="D78" s="4"/>
      <c r="E78" s="4"/>
      <c r="F78" s="36"/>
      <c r="G78" s="37"/>
      <c r="H78" s="37"/>
      <c r="I78" s="37"/>
      <c r="J78" s="20"/>
      <c r="K78" s="4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17" customFormat="1" ht="15.75">
      <c r="A79" s="4"/>
      <c r="B79" s="4" t="s">
        <v>126</v>
      </c>
      <c r="C79" s="4"/>
      <c r="D79" s="4"/>
      <c r="E79" s="4"/>
      <c r="F79" s="36"/>
      <c r="G79" s="37"/>
      <c r="H79" s="37"/>
      <c r="I79" s="37"/>
      <c r="J79" s="20"/>
      <c r="K79" s="4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17" customFormat="1" ht="15.75">
      <c r="A80" s="2"/>
      <c r="B80" s="2" t="s">
        <v>127</v>
      </c>
      <c r="C80" s="2"/>
      <c r="D80" s="2"/>
      <c r="E80" s="2"/>
      <c r="F80" s="2"/>
      <c r="G80" s="2"/>
      <c r="H80" s="37" t="s">
        <v>109</v>
      </c>
      <c r="I80" s="2"/>
      <c r="J80" s="20"/>
      <c r="K80" s="4"/>
      <c r="L80" s="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.75">
      <c r="A81" s="6"/>
      <c r="B81" s="2" t="s">
        <v>128</v>
      </c>
      <c r="C81" s="6"/>
      <c r="D81" s="6"/>
      <c r="E81" s="6"/>
      <c r="F81" s="6"/>
      <c r="G81" s="6"/>
      <c r="H81" s="6"/>
      <c r="I81" s="6"/>
      <c r="J81" s="6"/>
      <c r="K81" s="4"/>
      <c r="L81" s="4"/>
      <c r="M81" s="5"/>
      <c r="N81" s="5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4"/>
      <c r="L82" s="4"/>
      <c r="M82" s="5"/>
      <c r="N82" s="5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5.75">
      <c r="A83" s="6"/>
      <c r="B83" s="2" t="s">
        <v>136</v>
      </c>
      <c r="C83" s="6"/>
      <c r="D83" s="6"/>
      <c r="E83" s="6"/>
      <c r="F83" s="6"/>
      <c r="G83" s="6"/>
      <c r="H83" s="6"/>
      <c r="I83" s="6"/>
      <c r="J83" s="6"/>
      <c r="K83" s="4"/>
      <c r="L83" s="4"/>
      <c r="M83" s="5"/>
      <c r="N83" s="5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5.75">
      <c r="A84" s="6"/>
      <c r="B84" s="2" t="s">
        <v>137</v>
      </c>
      <c r="C84" s="6"/>
      <c r="D84" s="6"/>
      <c r="E84" s="6"/>
      <c r="F84" s="6"/>
      <c r="G84" s="6"/>
      <c r="H84" s="2" t="s">
        <v>138</v>
      </c>
      <c r="I84" s="6"/>
      <c r="J84" s="6"/>
      <c r="K84" s="4"/>
      <c r="L84" s="4"/>
      <c r="M84" s="5"/>
      <c r="N84" s="5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4"/>
      <c r="L85" s="4"/>
      <c r="M85" s="5"/>
      <c r="N85" s="5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4"/>
      <c r="L86" s="4"/>
      <c r="M86" s="5"/>
      <c r="N86" s="5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4"/>
      <c r="L87" s="4"/>
      <c r="M87" s="5"/>
      <c r="N87" s="5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4"/>
      <c r="L88" s="4"/>
      <c r="M88" s="5"/>
      <c r="N88" s="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4"/>
      <c r="L89" s="4"/>
      <c r="M89" s="5"/>
      <c r="N89" s="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2"/>
      <c r="L90" s="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2"/>
      <c r="L91" s="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2"/>
      <c r="L92" s="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0:40" ht="15"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</sheetData>
  <sheetProtection/>
  <mergeCells count="1">
    <mergeCell ref="B60:E60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8">
      <selection activeCell="C18" sqref="C18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6.875" style="0" customWidth="1"/>
    <col min="4" max="4" width="6.75390625" style="0" customWidth="1"/>
    <col min="5" max="5" width="6.625" style="0" customWidth="1"/>
    <col min="6" max="6" width="6.75390625" style="0" customWidth="1"/>
    <col min="7" max="7" width="7.00390625" style="0" customWidth="1"/>
    <col min="8" max="11" width="6.375" style="0" customWidth="1"/>
    <col min="12" max="12" width="6.625" style="0" customWidth="1"/>
    <col min="13" max="13" width="6.25390625" style="0" customWidth="1"/>
    <col min="14" max="14" width="6.75390625" style="0" customWidth="1"/>
    <col min="15" max="15" width="6.875" style="0" customWidth="1"/>
    <col min="16" max="16" width="6.625" style="0" customWidth="1"/>
    <col min="17" max="17" width="6.75390625" style="0" customWidth="1"/>
    <col min="18" max="18" width="6.625" style="0" customWidth="1"/>
    <col min="19" max="19" width="7.375" style="0" customWidth="1"/>
  </cols>
  <sheetData>
    <row r="1" spans="15:18" ht="15.75">
      <c r="O1" s="2" t="s">
        <v>111</v>
      </c>
      <c r="P1" s="2"/>
      <c r="Q1" s="2"/>
      <c r="R1" s="2"/>
    </row>
    <row r="2" spans="15:18" ht="15.75">
      <c r="O2" s="2"/>
      <c r="P2" s="2"/>
      <c r="Q2" s="2"/>
      <c r="R2" s="2"/>
    </row>
    <row r="3" spans="1:19" ht="15.75">
      <c r="A3" s="6"/>
      <c r="B3" s="2" t="s">
        <v>105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/>
    </row>
    <row r="4" spans="2:19" ht="15.75">
      <c r="B4" s="2" t="s">
        <v>106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/>
    </row>
    <row r="5" spans="3:18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2.75">
      <c r="A6" s="166" t="s">
        <v>28</v>
      </c>
      <c r="B6" s="168" t="s">
        <v>23</v>
      </c>
      <c r="C6" s="165" t="s">
        <v>0</v>
      </c>
      <c r="D6" s="165"/>
      <c r="E6" s="165"/>
      <c r="F6" s="165"/>
      <c r="G6" s="165" t="s">
        <v>1</v>
      </c>
      <c r="H6" s="165"/>
      <c r="I6" s="165"/>
      <c r="J6" s="165"/>
      <c r="K6" s="165" t="s">
        <v>2</v>
      </c>
      <c r="L6" s="165"/>
      <c r="M6" s="165"/>
      <c r="N6" s="165"/>
      <c r="O6" s="165" t="s">
        <v>3</v>
      </c>
      <c r="P6" s="165"/>
      <c r="Q6" s="165"/>
      <c r="R6" s="165"/>
      <c r="S6" s="165" t="s">
        <v>4</v>
      </c>
    </row>
    <row r="7" spans="1:19" ht="36">
      <c r="A7" s="167"/>
      <c r="B7" s="168"/>
      <c r="C7" s="48" t="s">
        <v>5</v>
      </c>
      <c r="D7" s="48" t="s">
        <v>6</v>
      </c>
      <c r="E7" s="48" t="s">
        <v>22</v>
      </c>
      <c r="F7" s="49" t="s">
        <v>7</v>
      </c>
      <c r="G7" s="48" t="s">
        <v>8</v>
      </c>
      <c r="H7" s="48" t="s">
        <v>9</v>
      </c>
      <c r="I7" s="48" t="s">
        <v>10</v>
      </c>
      <c r="J7" s="49" t="s">
        <v>11</v>
      </c>
      <c r="K7" s="48" t="s">
        <v>12</v>
      </c>
      <c r="L7" s="48" t="s">
        <v>13</v>
      </c>
      <c r="M7" s="48" t="s">
        <v>14</v>
      </c>
      <c r="N7" s="49" t="s">
        <v>15</v>
      </c>
      <c r="O7" s="48" t="s">
        <v>16</v>
      </c>
      <c r="P7" s="48" t="s">
        <v>17</v>
      </c>
      <c r="Q7" s="48" t="s">
        <v>18</v>
      </c>
      <c r="R7" s="49" t="s">
        <v>19</v>
      </c>
      <c r="S7" s="165"/>
    </row>
    <row r="8" spans="1:19" ht="12.75">
      <c r="A8" s="50">
        <v>1</v>
      </c>
      <c r="B8" s="51">
        <v>2</v>
      </c>
      <c r="C8" s="50">
        <v>3</v>
      </c>
      <c r="D8" s="51">
        <v>4</v>
      </c>
      <c r="E8" s="50">
        <v>5</v>
      </c>
      <c r="F8" s="51">
        <v>6</v>
      </c>
      <c r="G8" s="50">
        <v>7</v>
      </c>
      <c r="H8" s="51">
        <v>8</v>
      </c>
      <c r="I8" s="50">
        <v>9</v>
      </c>
      <c r="J8" s="51">
        <v>10</v>
      </c>
      <c r="K8" s="50">
        <v>11</v>
      </c>
      <c r="L8" s="51">
        <v>12</v>
      </c>
      <c r="M8" s="50">
        <v>13</v>
      </c>
      <c r="N8" s="51">
        <v>14</v>
      </c>
      <c r="O8" s="50">
        <v>15</v>
      </c>
      <c r="P8" s="51">
        <v>16</v>
      </c>
      <c r="Q8" s="50">
        <v>17</v>
      </c>
      <c r="R8" s="51">
        <v>18</v>
      </c>
      <c r="S8" s="50">
        <v>19</v>
      </c>
    </row>
    <row r="9" spans="1:19" ht="12.75">
      <c r="A9" s="50"/>
      <c r="B9" s="52" t="s">
        <v>20</v>
      </c>
      <c r="C9" s="50">
        <v>31</v>
      </c>
      <c r="D9" s="51">
        <v>28</v>
      </c>
      <c r="E9" s="50">
        <v>31</v>
      </c>
      <c r="F9" s="97">
        <f>SUM(C9:E9)</f>
        <v>90</v>
      </c>
      <c r="G9" s="50">
        <v>30</v>
      </c>
      <c r="H9" s="51">
        <v>31</v>
      </c>
      <c r="I9" s="50">
        <v>30</v>
      </c>
      <c r="J9" s="50">
        <f>SUM(G9:I9)</f>
        <v>91</v>
      </c>
      <c r="K9" s="50">
        <v>31</v>
      </c>
      <c r="L9" s="51">
        <v>31</v>
      </c>
      <c r="M9" s="50">
        <v>30</v>
      </c>
      <c r="N9" s="50">
        <f>SUM(K9:M9)</f>
        <v>92</v>
      </c>
      <c r="O9" s="50">
        <v>31</v>
      </c>
      <c r="P9" s="51">
        <v>30</v>
      </c>
      <c r="Q9" s="50">
        <v>31</v>
      </c>
      <c r="R9" s="50">
        <f>SUM(O9:Q9)</f>
        <v>92</v>
      </c>
      <c r="S9" s="97">
        <f>SUM(F9,J9,N9,R9)</f>
        <v>365</v>
      </c>
    </row>
    <row r="10" spans="1:19" ht="36">
      <c r="A10" s="50" t="s">
        <v>25</v>
      </c>
      <c r="B10" s="52" t="s">
        <v>71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</row>
    <row r="11" spans="1:20" ht="49.5">
      <c r="A11" s="48" t="s">
        <v>26</v>
      </c>
      <c r="B11" s="53" t="s">
        <v>107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32"/>
    </row>
    <row r="12" spans="1:19" ht="36">
      <c r="A12" s="48" t="s">
        <v>113</v>
      </c>
      <c r="B12" s="53" t="s">
        <v>54</v>
      </c>
      <c r="C12" s="75">
        <v>203.833</v>
      </c>
      <c r="D12" s="75">
        <v>184.119</v>
      </c>
      <c r="E12" s="75">
        <v>203.833</v>
      </c>
      <c r="F12" s="75">
        <v>591.785</v>
      </c>
      <c r="G12" s="75">
        <v>197.263</v>
      </c>
      <c r="H12" s="75">
        <v>203.833</v>
      </c>
      <c r="I12" s="75">
        <v>197.253</v>
      </c>
      <c r="J12" s="75">
        <v>598.349</v>
      </c>
      <c r="K12" s="75">
        <v>203.833</v>
      </c>
      <c r="L12" s="75">
        <v>203.833</v>
      </c>
      <c r="M12" s="75">
        <v>197.253</v>
      </c>
      <c r="N12" s="75">
        <v>604.919</v>
      </c>
      <c r="O12" s="75">
        <v>203.743</v>
      </c>
      <c r="P12" s="75">
        <v>197.263</v>
      </c>
      <c r="Q12" s="75">
        <v>203.941</v>
      </c>
      <c r="R12" s="75">
        <v>604.947</v>
      </c>
      <c r="S12" s="75">
        <v>2400</v>
      </c>
    </row>
    <row r="13" spans="1:19" ht="36">
      <c r="A13" s="48" t="s">
        <v>114</v>
      </c>
      <c r="B13" s="54" t="s">
        <v>55</v>
      </c>
      <c r="C13" s="75">
        <f>SUM(C14,C17,C18)</f>
        <v>203.83299999999997</v>
      </c>
      <c r="D13" s="75">
        <f>SUM(D14,D17,D18)</f>
        <v>184.11900000000003</v>
      </c>
      <c r="E13" s="75">
        <f>SUM(E14,E17,E18)</f>
        <v>203.83299999999997</v>
      </c>
      <c r="F13" s="75">
        <f aca="true" t="shared" si="0" ref="F13:F19">SUM(C13,D13,E13)</f>
        <v>591.785</v>
      </c>
      <c r="G13" s="75">
        <f>SUM(G14,G17,G18)</f>
        <v>197.263</v>
      </c>
      <c r="H13" s="75">
        <f>SUM(H14,H17,H18)</f>
        <v>203.83299999999997</v>
      </c>
      <c r="I13" s="75">
        <f>SUM(I14,I17,I18)</f>
        <v>197.25300000000001</v>
      </c>
      <c r="J13" s="75">
        <f aca="true" t="shared" si="1" ref="J13:J18">SUM(G13,H13,I13)</f>
        <v>598.349</v>
      </c>
      <c r="K13" s="75">
        <f>SUM(K14,K17,K18)</f>
        <v>203.83299999999997</v>
      </c>
      <c r="L13" s="75">
        <f>SUM(L14,L17,L18)</f>
        <v>203.83299999999997</v>
      </c>
      <c r="M13" s="75">
        <f>SUM(M14,M17,M18)</f>
        <v>197.25300000000001</v>
      </c>
      <c r="N13" s="75">
        <f aca="true" t="shared" si="2" ref="N13:N19">SUM(K13,L13,M13)</f>
        <v>604.919</v>
      </c>
      <c r="O13" s="75">
        <f>SUM(O14,O17,O18)</f>
        <v>203.743</v>
      </c>
      <c r="P13" s="75">
        <f>SUM(P14,P17,P18)</f>
        <v>197.263</v>
      </c>
      <c r="Q13" s="75">
        <f>SUM(Q14,Q17,Q18)</f>
        <v>203.941</v>
      </c>
      <c r="R13" s="75">
        <f aca="true" t="shared" si="3" ref="R13:R19">SUM(O13,P13,Q13)</f>
        <v>604.947</v>
      </c>
      <c r="S13" s="74">
        <f>SUM(F13,J13,N13,R13)</f>
        <v>2400</v>
      </c>
    </row>
    <row r="14" spans="1:19" ht="84">
      <c r="A14" s="48" t="s">
        <v>115</v>
      </c>
      <c r="B14" s="55" t="s">
        <v>56</v>
      </c>
      <c r="C14" s="75">
        <f aca="true" t="shared" si="4" ref="C14:L14">SUM(C15,C16)</f>
        <v>7.380000000000001</v>
      </c>
      <c r="D14" s="75">
        <f t="shared" si="4"/>
        <v>6.66</v>
      </c>
      <c r="E14" s="75">
        <f t="shared" si="4"/>
        <v>7.380000000000001</v>
      </c>
      <c r="F14" s="75">
        <f t="shared" si="0"/>
        <v>21.42</v>
      </c>
      <c r="G14" s="75">
        <f t="shared" si="4"/>
        <v>7.14</v>
      </c>
      <c r="H14" s="75">
        <f t="shared" si="4"/>
        <v>7.380000000000001</v>
      </c>
      <c r="I14" s="75">
        <f t="shared" si="4"/>
        <v>7.14</v>
      </c>
      <c r="J14" s="75">
        <f t="shared" si="1"/>
        <v>21.66</v>
      </c>
      <c r="K14" s="75">
        <f t="shared" si="4"/>
        <v>7.380000000000001</v>
      </c>
      <c r="L14" s="75">
        <f t="shared" si="4"/>
        <v>7.380000000000001</v>
      </c>
      <c r="M14" s="75">
        <f>SUM(M15,M16)</f>
        <v>7.14</v>
      </c>
      <c r="N14" s="75">
        <f t="shared" si="2"/>
        <v>21.900000000000002</v>
      </c>
      <c r="O14" s="75">
        <f>SUM(O15,O16)</f>
        <v>7.380000000000001</v>
      </c>
      <c r="P14" s="75">
        <f>SUM(P15,P16)</f>
        <v>7.13</v>
      </c>
      <c r="Q14" s="75">
        <f>SUM(Q15,Q16)</f>
        <v>7.390000000000001</v>
      </c>
      <c r="R14" s="75">
        <f t="shared" si="3"/>
        <v>21.900000000000002</v>
      </c>
      <c r="S14" s="75">
        <f>SUM(F14,J14,N14,R14)</f>
        <v>86.88000000000001</v>
      </c>
    </row>
    <row r="15" spans="1:19" ht="24">
      <c r="A15" s="56" t="s">
        <v>75</v>
      </c>
      <c r="B15" s="53" t="s">
        <v>57</v>
      </c>
      <c r="C15" s="75">
        <v>5.65</v>
      </c>
      <c r="D15" s="75">
        <v>5.1</v>
      </c>
      <c r="E15" s="75">
        <v>5.65</v>
      </c>
      <c r="F15" s="75">
        <f t="shared" si="0"/>
        <v>16.4</v>
      </c>
      <c r="G15" s="75">
        <v>5.46</v>
      </c>
      <c r="H15" s="75">
        <v>5.65</v>
      </c>
      <c r="I15" s="75">
        <v>5.46</v>
      </c>
      <c r="J15" s="75">
        <f t="shared" si="1"/>
        <v>16.57</v>
      </c>
      <c r="K15" s="75">
        <v>5.65</v>
      </c>
      <c r="L15" s="75">
        <v>5.65</v>
      </c>
      <c r="M15" s="75">
        <v>5.46</v>
      </c>
      <c r="N15" s="75">
        <f t="shared" si="2"/>
        <v>16.76</v>
      </c>
      <c r="O15" s="75">
        <v>5.65</v>
      </c>
      <c r="P15" s="75">
        <v>5.45</v>
      </c>
      <c r="Q15" s="75">
        <v>5.65</v>
      </c>
      <c r="R15" s="75">
        <f t="shared" si="3"/>
        <v>16.75</v>
      </c>
      <c r="S15" s="75">
        <f>SUM(R15,N15,J15,F15)</f>
        <v>66.48</v>
      </c>
    </row>
    <row r="16" spans="1:19" ht="24">
      <c r="A16" s="57" t="s">
        <v>76</v>
      </c>
      <c r="B16" s="53" t="s">
        <v>58</v>
      </c>
      <c r="C16" s="75">
        <v>1.73</v>
      </c>
      <c r="D16" s="75">
        <v>1.56</v>
      </c>
      <c r="E16" s="75">
        <v>1.73</v>
      </c>
      <c r="F16" s="75">
        <f t="shared" si="0"/>
        <v>5.02</v>
      </c>
      <c r="G16" s="75">
        <v>1.68</v>
      </c>
      <c r="H16" s="75">
        <v>1.73</v>
      </c>
      <c r="I16" s="75">
        <v>1.68</v>
      </c>
      <c r="J16" s="75">
        <f t="shared" si="1"/>
        <v>5.09</v>
      </c>
      <c r="K16" s="75">
        <v>1.73</v>
      </c>
      <c r="L16" s="75">
        <v>1.73</v>
      </c>
      <c r="M16" s="75">
        <v>1.68</v>
      </c>
      <c r="N16" s="75">
        <f t="shared" si="2"/>
        <v>5.14</v>
      </c>
      <c r="O16" s="75">
        <v>1.73</v>
      </c>
      <c r="P16" s="75">
        <v>1.68</v>
      </c>
      <c r="Q16" s="75">
        <v>1.74</v>
      </c>
      <c r="R16" s="75">
        <f t="shared" si="3"/>
        <v>5.15</v>
      </c>
      <c r="S16" s="75">
        <f>SUM(F16,J16,N16,R16)</f>
        <v>20.4</v>
      </c>
    </row>
    <row r="17" spans="1:19" ht="60">
      <c r="A17" s="48" t="s">
        <v>116</v>
      </c>
      <c r="B17" s="53" t="s">
        <v>161</v>
      </c>
      <c r="C17" s="75">
        <v>49.29</v>
      </c>
      <c r="D17" s="75">
        <v>44.52</v>
      </c>
      <c r="E17" s="75">
        <v>49.29</v>
      </c>
      <c r="F17" s="75">
        <f t="shared" si="0"/>
        <v>143.1</v>
      </c>
      <c r="G17" s="75">
        <v>47.7</v>
      </c>
      <c r="H17" s="75">
        <v>49.29</v>
      </c>
      <c r="I17" s="75">
        <v>47.7</v>
      </c>
      <c r="J17" s="75">
        <f t="shared" si="1"/>
        <v>144.69</v>
      </c>
      <c r="K17" s="75">
        <v>49.29</v>
      </c>
      <c r="L17" s="75">
        <v>49.29</v>
      </c>
      <c r="M17" s="75">
        <v>47.7</v>
      </c>
      <c r="N17" s="75">
        <f t="shared" si="2"/>
        <v>146.28</v>
      </c>
      <c r="O17" s="75">
        <v>49.26</v>
      </c>
      <c r="P17" s="75">
        <v>47.7</v>
      </c>
      <c r="Q17" s="75">
        <v>49.29</v>
      </c>
      <c r="R17" s="75">
        <f t="shared" si="3"/>
        <v>146.25</v>
      </c>
      <c r="S17" s="75">
        <f>SUM(F17,J17,N17,R17)</f>
        <v>580.3199999999999</v>
      </c>
    </row>
    <row r="18" spans="1:19" ht="36">
      <c r="A18" s="58" t="s">
        <v>117</v>
      </c>
      <c r="B18" s="59" t="s">
        <v>59</v>
      </c>
      <c r="C18" s="76">
        <f>SUM(C19,C24,C27,C31,C35)</f>
        <v>147.16299999999998</v>
      </c>
      <c r="D18" s="76">
        <f>SUM(D19,D24,D27,D31,D35)</f>
        <v>132.93900000000002</v>
      </c>
      <c r="E18" s="76">
        <f>SUM(E19,E24,E27,E31,E35)</f>
        <v>147.16299999999998</v>
      </c>
      <c r="F18" s="75">
        <f t="shared" si="0"/>
        <v>427.265</v>
      </c>
      <c r="G18" s="76">
        <f>SUM(G19,G24,G27,G31,G35)</f>
        <v>142.423</v>
      </c>
      <c r="H18" s="76">
        <f>SUM(H19,H24,H27,H31,H35)</f>
        <v>147.16299999999998</v>
      </c>
      <c r="I18" s="76">
        <f>SUM(I19,I24,I27,I31,I35)</f>
        <v>142.413</v>
      </c>
      <c r="J18" s="75">
        <f t="shared" si="1"/>
        <v>431.999</v>
      </c>
      <c r="K18" s="76">
        <f>SUM(K19,K24,K27,K31,K35)</f>
        <v>147.16299999999998</v>
      </c>
      <c r="L18" s="76">
        <f>SUM(L19,L24,L27,L31,L35)</f>
        <v>147.16299999999998</v>
      </c>
      <c r="M18" s="76">
        <f>SUM(M19,M24,M27,M31,M35)</f>
        <v>142.413</v>
      </c>
      <c r="N18" s="75">
        <f t="shared" si="2"/>
        <v>436.739</v>
      </c>
      <c r="O18" s="76">
        <f>SUM(O19,O24,O27,O31,O35)</f>
        <v>147.103</v>
      </c>
      <c r="P18" s="76">
        <f>SUM(P19,P24,P27,P31,P35)</f>
        <v>142.433</v>
      </c>
      <c r="Q18" s="76">
        <f>SUM(Q19,Q24,Q27,Q31,Q35)</f>
        <v>147.261</v>
      </c>
      <c r="R18" s="75">
        <f t="shared" si="3"/>
        <v>436.797</v>
      </c>
      <c r="S18" s="75">
        <f>SUM(F18,J18,N18,R18)</f>
        <v>1732.8</v>
      </c>
    </row>
    <row r="19" spans="1:19" ht="12.75">
      <c r="A19" s="63"/>
      <c r="B19" s="59" t="s">
        <v>60</v>
      </c>
      <c r="C19" s="76">
        <f>SUM(C21,C22)</f>
        <v>99.89999999999999</v>
      </c>
      <c r="D19" s="76">
        <f>SUM(D21,D22)</f>
        <v>90.24000000000001</v>
      </c>
      <c r="E19" s="76">
        <f>SUM(E21,E22)</f>
        <v>99.89999999999999</v>
      </c>
      <c r="F19" s="75">
        <f t="shared" si="0"/>
        <v>290.03999999999996</v>
      </c>
      <c r="G19" s="76">
        <f>SUM(G21,G22)</f>
        <v>96.68</v>
      </c>
      <c r="H19" s="76">
        <f>SUM(H21,H22)</f>
        <v>99.89999999999999</v>
      </c>
      <c r="I19" s="76">
        <f>SUM(I21,I22)</f>
        <v>96.68</v>
      </c>
      <c r="J19" s="75">
        <f>SUM(G19,I19,H19)</f>
        <v>293.26</v>
      </c>
      <c r="K19" s="76">
        <f>SUM(K21,K22)</f>
        <v>99.89999999999999</v>
      </c>
      <c r="L19" s="76">
        <f>SUM(L21,L22)</f>
        <v>99.89999999999999</v>
      </c>
      <c r="M19" s="76">
        <f>SUM(M21,M22)</f>
        <v>96.68</v>
      </c>
      <c r="N19" s="75">
        <f t="shared" si="2"/>
        <v>296.48</v>
      </c>
      <c r="O19" s="76">
        <f>SUM(O21,O22)</f>
        <v>99.89999999999999</v>
      </c>
      <c r="P19" s="76">
        <f>SUM(P21,P22)</f>
        <v>96.7</v>
      </c>
      <c r="Q19" s="76">
        <f>SUM(Q21,Q22)</f>
        <v>99.91</v>
      </c>
      <c r="R19" s="75">
        <f t="shared" si="3"/>
        <v>296.51</v>
      </c>
      <c r="S19" s="75">
        <f>SUM(R19,N19,J19,F19)</f>
        <v>1176.29</v>
      </c>
    </row>
    <row r="20" spans="1:19" ht="12.75">
      <c r="A20" s="65" t="s">
        <v>172</v>
      </c>
      <c r="B20" s="61" t="s">
        <v>21</v>
      </c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36">
      <c r="A21" s="65"/>
      <c r="B21" s="53" t="s">
        <v>97</v>
      </c>
      <c r="C21" s="76">
        <v>94.3</v>
      </c>
      <c r="D21" s="75">
        <v>85.18</v>
      </c>
      <c r="E21" s="75">
        <v>94.3</v>
      </c>
      <c r="F21" s="75">
        <f>SUM(C21,D21,E21)</f>
        <v>273.78000000000003</v>
      </c>
      <c r="G21" s="75">
        <v>91.26</v>
      </c>
      <c r="H21" s="75">
        <v>94.3</v>
      </c>
      <c r="I21" s="75">
        <v>91.26</v>
      </c>
      <c r="J21" s="75">
        <f>SUM(G21,H21,I21)</f>
        <v>276.82</v>
      </c>
      <c r="K21" s="75">
        <v>94.3</v>
      </c>
      <c r="L21" s="75">
        <v>94.3</v>
      </c>
      <c r="M21" s="75">
        <v>91.26</v>
      </c>
      <c r="N21" s="75">
        <f>SUM(K21,L21,M21)</f>
        <v>279.86</v>
      </c>
      <c r="O21" s="75">
        <v>94.3</v>
      </c>
      <c r="P21" s="75">
        <v>91.28</v>
      </c>
      <c r="Q21" s="75">
        <v>94.3</v>
      </c>
      <c r="R21" s="75">
        <f>SUM(O21,P21,Q21)</f>
        <v>279.88</v>
      </c>
      <c r="S21" s="75">
        <f>SUM(F21,J21,N21,R21)</f>
        <v>1110.3400000000001</v>
      </c>
    </row>
    <row r="22" spans="1:19" ht="12.75">
      <c r="A22" s="66"/>
      <c r="B22" s="62" t="s">
        <v>98</v>
      </c>
      <c r="C22" s="76">
        <v>5.6</v>
      </c>
      <c r="D22" s="75">
        <v>5.06</v>
      </c>
      <c r="E22" s="75">
        <v>5.6</v>
      </c>
      <c r="F22" s="75">
        <f>SUM(C22,D22,E22)</f>
        <v>16.259999999999998</v>
      </c>
      <c r="G22" s="75">
        <v>5.42</v>
      </c>
      <c r="H22" s="75">
        <v>5.6</v>
      </c>
      <c r="I22" s="75">
        <v>5.42</v>
      </c>
      <c r="J22" s="75">
        <f>SUM(G22,H22,I22)</f>
        <v>16.439999999999998</v>
      </c>
      <c r="K22" s="75">
        <v>5.6</v>
      </c>
      <c r="L22" s="75">
        <v>5.6</v>
      </c>
      <c r="M22" s="75">
        <v>5.42</v>
      </c>
      <c r="N22" s="75">
        <f>SUM(K22,L22,M22)</f>
        <v>16.619999999999997</v>
      </c>
      <c r="O22" s="75">
        <v>5.6</v>
      </c>
      <c r="P22" s="75">
        <v>5.42</v>
      </c>
      <c r="Q22" s="75">
        <v>5.61</v>
      </c>
      <c r="R22" s="75">
        <f>SUM(O22,P22,Q22)</f>
        <v>16.63</v>
      </c>
      <c r="S22" s="75">
        <f>SUM(F22,J22,N22,R22)</f>
        <v>65.94999999999999</v>
      </c>
    </row>
    <row r="23" spans="1:19" ht="36">
      <c r="A23" s="57" t="s">
        <v>173</v>
      </c>
      <c r="B23" s="53" t="s">
        <v>61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1:19" ht="24">
      <c r="A24" s="60"/>
      <c r="B24" s="53" t="s">
        <v>156</v>
      </c>
      <c r="C24" s="75">
        <f>SUM(C25,C26)</f>
        <v>0.188</v>
      </c>
      <c r="D24" s="75">
        <f>SUM(D25,D26)</f>
        <v>0.169</v>
      </c>
      <c r="E24" s="75">
        <f>SUM(E25,E26)</f>
        <v>0.188</v>
      </c>
      <c r="F24" s="75">
        <f>SUM(C24,D24,E24)</f>
        <v>0.5449999999999999</v>
      </c>
      <c r="G24" s="75">
        <f>SUM(G25,G26)</f>
        <v>0.183</v>
      </c>
      <c r="H24" s="75">
        <f>SUM(H25,H26)</f>
        <v>0.188</v>
      </c>
      <c r="I24" s="75">
        <f>SUM(I25,I26)</f>
        <v>0.183</v>
      </c>
      <c r="J24" s="75">
        <f>SUM(G24,H24,I24)</f>
        <v>0.554</v>
      </c>
      <c r="K24" s="75">
        <f>SUM(K25,K26)</f>
        <v>0.188</v>
      </c>
      <c r="L24" s="75">
        <f>SUM(L25,L26)</f>
        <v>0.188</v>
      </c>
      <c r="M24" s="75">
        <f>SUM(M25,M26)</f>
        <v>0.183</v>
      </c>
      <c r="N24" s="75">
        <f>SUM(K24,L24,M24)</f>
        <v>0.5589999999999999</v>
      </c>
      <c r="O24" s="75">
        <f>SUM(O25,O26)</f>
        <v>0.188</v>
      </c>
      <c r="P24" s="75">
        <f>SUM(P25,P26)</f>
        <v>0.183</v>
      </c>
      <c r="Q24" s="75">
        <f>SUM(Q25,Q26)</f>
        <v>0.194</v>
      </c>
      <c r="R24" s="75">
        <f>SUM(O24,P24,Q24)</f>
        <v>0.565</v>
      </c>
      <c r="S24" s="75">
        <f>SUM(F24,J24,N24,R24)</f>
        <v>2.223</v>
      </c>
    </row>
    <row r="25" spans="1:19" ht="36">
      <c r="A25" s="60" t="s">
        <v>174</v>
      </c>
      <c r="B25" s="53" t="s">
        <v>157</v>
      </c>
      <c r="C25" s="75">
        <v>0.11</v>
      </c>
      <c r="D25" s="75">
        <v>0.099</v>
      </c>
      <c r="E25" s="75">
        <v>0.11</v>
      </c>
      <c r="F25" s="75">
        <f>SUM(C25,D25,E25)</f>
        <v>0.319</v>
      </c>
      <c r="G25" s="75">
        <v>0.107</v>
      </c>
      <c r="H25" s="75">
        <v>0.11</v>
      </c>
      <c r="I25" s="75">
        <v>0.107</v>
      </c>
      <c r="J25" s="75">
        <f>SUM(G25,H25,I25)</f>
        <v>0.324</v>
      </c>
      <c r="K25" s="75">
        <v>0.11</v>
      </c>
      <c r="L25" s="75">
        <v>0.11</v>
      </c>
      <c r="M25" s="75">
        <v>0.107</v>
      </c>
      <c r="N25" s="75">
        <f>SUM(K25,L25,M25)</f>
        <v>0.327</v>
      </c>
      <c r="O25" s="75">
        <v>0.11</v>
      </c>
      <c r="P25" s="75">
        <v>0.107</v>
      </c>
      <c r="Q25" s="75">
        <v>0.116</v>
      </c>
      <c r="R25" s="75">
        <f>SUM(O25,P25,Q25)</f>
        <v>0.333</v>
      </c>
      <c r="S25" s="75">
        <f>SUM(F25,J25,N25,R25)</f>
        <v>1.303</v>
      </c>
    </row>
    <row r="26" spans="1:19" ht="24">
      <c r="A26" s="60"/>
      <c r="B26" s="53" t="s">
        <v>158</v>
      </c>
      <c r="C26" s="75">
        <v>0.078</v>
      </c>
      <c r="D26" s="75">
        <v>0.07</v>
      </c>
      <c r="E26" s="75">
        <v>0.078</v>
      </c>
      <c r="F26" s="75">
        <f>SUM(C26,D26,E26)</f>
        <v>0.22600000000000003</v>
      </c>
      <c r="G26" s="75">
        <v>0.076</v>
      </c>
      <c r="H26" s="75">
        <v>0.078</v>
      </c>
      <c r="I26" s="75">
        <v>0.076</v>
      </c>
      <c r="J26" s="75">
        <f>SUM(G26,H26,I26)</f>
        <v>0.22999999999999998</v>
      </c>
      <c r="K26" s="75">
        <v>0.078</v>
      </c>
      <c r="L26" s="75">
        <v>0.078</v>
      </c>
      <c r="M26" s="75">
        <v>0.076</v>
      </c>
      <c r="N26" s="75">
        <f>SUM(K26,L26,M26)</f>
        <v>0.23199999999999998</v>
      </c>
      <c r="O26" s="75">
        <v>0.078</v>
      </c>
      <c r="P26" s="75">
        <v>0.076</v>
      </c>
      <c r="Q26" s="75">
        <v>0.078</v>
      </c>
      <c r="R26" s="75">
        <f>SUM(O26,P26,Q26)</f>
        <v>0.23199999999999998</v>
      </c>
      <c r="S26" s="75">
        <f>SUM(F26,J26,N26,R26)</f>
        <v>0.9199999999999999</v>
      </c>
    </row>
    <row r="27" spans="1:19" ht="24">
      <c r="A27" s="63" t="s">
        <v>175</v>
      </c>
      <c r="B27" s="53" t="s">
        <v>62</v>
      </c>
      <c r="C27" s="75">
        <f>SUM(C29,C30)</f>
        <v>14.695</v>
      </c>
      <c r="D27" s="75">
        <f>SUM(D29,D30)</f>
        <v>13.28</v>
      </c>
      <c r="E27" s="75">
        <f>SUM(E29,E30)</f>
        <v>14.695</v>
      </c>
      <c r="F27" s="75">
        <f>SUM(C27:E27)</f>
        <v>42.67</v>
      </c>
      <c r="G27" s="75">
        <f>SUM(G29,G30)</f>
        <v>14.22</v>
      </c>
      <c r="H27" s="75">
        <f>SUM(H29,H30)</f>
        <v>14.695</v>
      </c>
      <c r="I27" s="75">
        <f>SUM(I29,I30)</f>
        <v>14.22</v>
      </c>
      <c r="J27" s="75">
        <f>SUM(G27:I27)</f>
        <v>43.135</v>
      </c>
      <c r="K27" s="75">
        <f>SUM(K29,K30)</f>
        <v>14.695</v>
      </c>
      <c r="L27" s="75">
        <f>SUM(L29,L30)</f>
        <v>14.695</v>
      </c>
      <c r="M27" s="75">
        <f>SUM(M29,M30)</f>
        <v>14.22</v>
      </c>
      <c r="N27" s="75">
        <f>SUM(K27:M27)</f>
        <v>43.61</v>
      </c>
      <c r="O27" s="75">
        <f>SUM(O29,O30)</f>
        <v>14.69</v>
      </c>
      <c r="P27" s="75">
        <f>SUM(P29,P30)</f>
        <v>14.22</v>
      </c>
      <c r="Q27" s="75">
        <f>SUM(Q29,Q30)</f>
        <v>14.737</v>
      </c>
      <c r="R27" s="74">
        <f>SUM(O27:Q27)</f>
        <v>43.647</v>
      </c>
      <c r="S27" s="75">
        <f>SUM(F27,J27,N27,R27)</f>
        <v>173.062</v>
      </c>
    </row>
    <row r="28" spans="1:19" ht="12.75">
      <c r="A28" s="65"/>
      <c r="B28" s="53" t="s">
        <v>81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  <c r="S28" s="75"/>
    </row>
    <row r="29" spans="1:19" ht="36">
      <c r="A29" s="65"/>
      <c r="B29" s="53" t="s">
        <v>162</v>
      </c>
      <c r="C29" s="75">
        <v>0.175</v>
      </c>
      <c r="D29" s="75">
        <v>0.16</v>
      </c>
      <c r="E29" s="75">
        <v>0.175</v>
      </c>
      <c r="F29" s="75">
        <f>SUM(C29,D29,E29)</f>
        <v>0.51</v>
      </c>
      <c r="G29" s="75">
        <v>0.17</v>
      </c>
      <c r="H29" s="75">
        <v>0.175</v>
      </c>
      <c r="I29" s="75">
        <v>0.17</v>
      </c>
      <c r="J29" s="75">
        <f>SUM(G29,H29,I29)</f>
        <v>0.515</v>
      </c>
      <c r="K29" s="75">
        <v>0.175</v>
      </c>
      <c r="L29" s="75">
        <v>0.175</v>
      </c>
      <c r="M29" s="75">
        <v>0.17</v>
      </c>
      <c r="N29" s="75">
        <f>SUM(K29,L29,M29)</f>
        <v>0.52</v>
      </c>
      <c r="O29" s="75">
        <v>0.17</v>
      </c>
      <c r="P29" s="75">
        <v>0.17</v>
      </c>
      <c r="Q29" s="75">
        <v>0.175</v>
      </c>
      <c r="R29" s="75">
        <f>SUM(O29,P29,Q29)</f>
        <v>0.515</v>
      </c>
      <c r="S29" s="75">
        <f>SUM(F29,J29,N29,R29)</f>
        <v>2.06</v>
      </c>
    </row>
    <row r="30" spans="1:19" ht="24">
      <c r="A30" s="65"/>
      <c r="B30" s="53" t="s">
        <v>135</v>
      </c>
      <c r="C30" s="75">
        <v>14.52</v>
      </c>
      <c r="D30" s="75">
        <v>13.12</v>
      </c>
      <c r="E30" s="75">
        <v>14.52</v>
      </c>
      <c r="F30" s="75">
        <f>SUM(C30,D30,E30)</f>
        <v>42.16</v>
      </c>
      <c r="G30" s="75">
        <v>14.05</v>
      </c>
      <c r="H30" s="75">
        <v>14.52</v>
      </c>
      <c r="I30" s="75">
        <v>14.05</v>
      </c>
      <c r="J30" s="75">
        <f>SUM(G30,H30,I30)</f>
        <v>42.620000000000005</v>
      </c>
      <c r="K30" s="75">
        <v>14.52</v>
      </c>
      <c r="L30" s="75">
        <v>14.52</v>
      </c>
      <c r="M30" s="75">
        <v>14.05</v>
      </c>
      <c r="N30" s="75">
        <f>SUM(K30,L30,M30)</f>
        <v>43.09</v>
      </c>
      <c r="O30" s="75">
        <v>14.52</v>
      </c>
      <c r="P30" s="75">
        <v>14.05</v>
      </c>
      <c r="Q30" s="75">
        <v>14.562</v>
      </c>
      <c r="R30" s="75">
        <f>SUM(O30,P30,Q30)</f>
        <v>43.132</v>
      </c>
      <c r="S30" s="75">
        <f>SUM(F30,J30,N30,R30)</f>
        <v>171.002</v>
      </c>
    </row>
    <row r="31" spans="1:19" ht="24">
      <c r="A31" s="63" t="s">
        <v>176</v>
      </c>
      <c r="B31" s="64" t="s">
        <v>63</v>
      </c>
      <c r="C31" s="75">
        <f>SUM(C33,C34)</f>
        <v>7.26</v>
      </c>
      <c r="D31" s="75">
        <f>SUM(D33,D34)</f>
        <v>6.5600000000000005</v>
      </c>
      <c r="E31" s="75">
        <f>SUM(E33,E34)</f>
        <v>7.26</v>
      </c>
      <c r="F31" s="75">
        <f>SUM(C31,D31,E31)</f>
        <v>21.08</v>
      </c>
      <c r="G31" s="75">
        <f>SUM(G33,G34)</f>
        <v>7.0200000000000005</v>
      </c>
      <c r="H31" s="75">
        <f>SUM(H33,H34)</f>
        <v>7.26</v>
      </c>
      <c r="I31" s="75">
        <f>SUM(I33,I34)</f>
        <v>7.0200000000000005</v>
      </c>
      <c r="J31" s="75">
        <f>SUM(G31,H31,I31)</f>
        <v>21.3</v>
      </c>
      <c r="K31" s="75">
        <f>SUM(K33,K34)</f>
        <v>7.26</v>
      </c>
      <c r="L31" s="75">
        <f>SUM(L33,L34)</f>
        <v>7.26</v>
      </c>
      <c r="M31" s="75">
        <f>SUM(M33,M34)</f>
        <v>7.0200000000000005</v>
      </c>
      <c r="N31" s="75">
        <f>SUM(K31,L31,M31)</f>
        <v>21.54</v>
      </c>
      <c r="O31" s="75">
        <f>SUM(O33,O34)</f>
        <v>7.26</v>
      </c>
      <c r="P31" s="75">
        <f>SUM(P33,P34)</f>
        <v>7.0200000000000005</v>
      </c>
      <c r="Q31" s="75">
        <f>SUM(Q33,Q34)</f>
        <v>7.3</v>
      </c>
      <c r="R31" s="74">
        <f>SUM(O31,P31,Q31)</f>
        <v>21.580000000000002</v>
      </c>
      <c r="S31" s="75">
        <f>SUM(R31,N31,J31,F31)</f>
        <v>85.5</v>
      </c>
    </row>
    <row r="32" spans="1:19" ht="12.75">
      <c r="A32" s="66"/>
      <c r="B32" s="64" t="s">
        <v>81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4"/>
      <c r="P32" s="74"/>
      <c r="Q32" s="74"/>
      <c r="R32" s="74"/>
      <c r="S32" s="74"/>
    </row>
    <row r="33" spans="1:19" ht="36">
      <c r="A33" s="63"/>
      <c r="B33" s="64" t="s">
        <v>163</v>
      </c>
      <c r="C33" s="75">
        <v>1.63</v>
      </c>
      <c r="D33" s="75">
        <v>1.48</v>
      </c>
      <c r="E33" s="75">
        <v>1.63</v>
      </c>
      <c r="F33" s="75">
        <f>SUM(C33,D33,E33)</f>
        <v>4.74</v>
      </c>
      <c r="G33" s="75">
        <v>1.58</v>
      </c>
      <c r="H33" s="75">
        <v>1.63</v>
      </c>
      <c r="I33" s="75">
        <v>1.58</v>
      </c>
      <c r="J33" s="75">
        <f>SUM(G33,H33,I33)</f>
        <v>4.79</v>
      </c>
      <c r="K33" s="75">
        <v>1.63</v>
      </c>
      <c r="L33" s="75">
        <v>1.63</v>
      </c>
      <c r="M33" s="75">
        <v>1.58</v>
      </c>
      <c r="N33" s="75">
        <f>SUM(K33,L33,M33)</f>
        <v>4.84</v>
      </c>
      <c r="O33" s="75">
        <v>1.63</v>
      </c>
      <c r="P33" s="75">
        <v>1.58</v>
      </c>
      <c r="Q33" s="75">
        <v>1.67</v>
      </c>
      <c r="R33" s="75">
        <f>SUM(O33,P33,Q33)</f>
        <v>4.88</v>
      </c>
      <c r="S33" s="75">
        <f>SUM(F33,J33,N33,R33)</f>
        <v>19.25</v>
      </c>
    </row>
    <row r="34" spans="1:19" ht="24">
      <c r="A34" s="66"/>
      <c r="B34" s="64" t="s">
        <v>134</v>
      </c>
      <c r="C34" s="75">
        <v>5.63</v>
      </c>
      <c r="D34" s="75">
        <v>5.08</v>
      </c>
      <c r="E34" s="75">
        <v>5.63</v>
      </c>
      <c r="F34" s="75">
        <f>SUM(C34,D34,E34)</f>
        <v>16.34</v>
      </c>
      <c r="G34" s="75">
        <v>5.44</v>
      </c>
      <c r="H34" s="75">
        <v>5.63</v>
      </c>
      <c r="I34" s="75">
        <v>5.44</v>
      </c>
      <c r="J34" s="75">
        <f>SUM(G34,H34,I34)</f>
        <v>16.51</v>
      </c>
      <c r="K34" s="75">
        <v>5.63</v>
      </c>
      <c r="L34" s="75">
        <v>5.63</v>
      </c>
      <c r="M34" s="75">
        <v>5.44</v>
      </c>
      <c r="N34" s="75">
        <f>SUM(K34,L34,M34)</f>
        <v>16.7</v>
      </c>
      <c r="O34" s="75">
        <v>5.63</v>
      </c>
      <c r="P34" s="75">
        <v>5.44</v>
      </c>
      <c r="Q34" s="75">
        <v>5.63</v>
      </c>
      <c r="R34" s="74">
        <f>SUM(O34,P34,Q34)</f>
        <v>16.7</v>
      </c>
      <c r="S34" s="75">
        <f>SUM(F34,J34,N34,R34)</f>
        <v>66.25</v>
      </c>
    </row>
    <row r="35" spans="1:19" ht="24">
      <c r="A35" s="63" t="s">
        <v>177</v>
      </c>
      <c r="B35" s="53" t="s">
        <v>169</v>
      </c>
      <c r="C35" s="75">
        <v>25.12</v>
      </c>
      <c r="D35" s="75">
        <v>22.69</v>
      </c>
      <c r="E35" s="75">
        <v>25.12</v>
      </c>
      <c r="F35" s="75">
        <f>SUM(C35,D35,E35)</f>
        <v>72.93</v>
      </c>
      <c r="G35" s="75">
        <v>24.32</v>
      </c>
      <c r="H35" s="75">
        <v>25.12</v>
      </c>
      <c r="I35" s="75">
        <v>24.31</v>
      </c>
      <c r="J35" s="75">
        <f>SUM(G35,H35,I35)</f>
        <v>73.75</v>
      </c>
      <c r="K35" s="75">
        <v>25.12</v>
      </c>
      <c r="L35" s="75">
        <v>25.12</v>
      </c>
      <c r="M35" s="75">
        <v>24.31</v>
      </c>
      <c r="N35" s="75">
        <f>SUM(K35,L35,M35)</f>
        <v>74.55</v>
      </c>
      <c r="O35" s="75">
        <v>25.065</v>
      </c>
      <c r="P35" s="75">
        <v>24.31</v>
      </c>
      <c r="Q35" s="75">
        <v>25.12</v>
      </c>
      <c r="R35" s="75">
        <f>SUM(O35,P35,Q35)</f>
        <v>74.495</v>
      </c>
      <c r="S35" s="75">
        <f>SUM(F35,J35,N35,R35)</f>
        <v>295.725</v>
      </c>
    </row>
    <row r="36" spans="1:19" ht="36">
      <c r="A36" s="48" t="s">
        <v>118</v>
      </c>
      <c r="B36" s="52" t="s">
        <v>64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36">
      <c r="A37" s="96" t="s">
        <v>110</v>
      </c>
      <c r="B37" s="67" t="s">
        <v>65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48">
      <c r="A38" s="68" t="s">
        <v>119</v>
      </c>
      <c r="B38" s="67" t="s">
        <v>66</v>
      </c>
      <c r="C38" s="74">
        <f>SUM(C39,C44,C48,C52,C53,C43)</f>
        <v>175.065</v>
      </c>
      <c r="D38" s="74">
        <f>SUM(D39,D44,D48,D52,D53,D43)</f>
        <v>158.118</v>
      </c>
      <c r="E38" s="74">
        <f>SUM(E39,E44,E48,E52,E53,E43)</f>
        <v>175.065</v>
      </c>
      <c r="F38" s="74">
        <f>SUM(C38,D38,E38)</f>
        <v>508.248</v>
      </c>
      <c r="G38" s="74">
        <f>SUM(G39,G44,G48,G52,G53,G43)</f>
        <v>169.44099999999997</v>
      </c>
      <c r="H38" s="74">
        <f>SUM(H39,H44,H48,H52,H53,H43)</f>
        <v>175.065</v>
      </c>
      <c r="I38" s="74">
        <f>SUM(I39,I44,I48,I52,I53,I43)</f>
        <v>169.43099999999998</v>
      </c>
      <c r="J38" s="74">
        <f>SUM(G38,H38,I38)</f>
        <v>513.9369999999999</v>
      </c>
      <c r="K38" s="74">
        <f>SUM(K39,K44,K48,K52,K53,K43)</f>
        <v>175.02499999999998</v>
      </c>
      <c r="L38" s="74">
        <f>SUM(L39,L44,L48,L52,L53,L43)</f>
        <v>175.065</v>
      </c>
      <c r="M38" s="74">
        <f>SUM(M39,M44,M48,M52,M53,M43)</f>
        <v>169.43099999999998</v>
      </c>
      <c r="N38" s="74">
        <f>SUM(K38,L38,M38)</f>
        <v>519.521</v>
      </c>
      <c r="O38" s="74">
        <f>SUM(O39,O44,O48,O52,O53,O43)</f>
        <v>175.01</v>
      </c>
      <c r="P38" s="74">
        <f>SUM(P39,P44,P48,P52,P53,P43)</f>
        <v>169.44099999999997</v>
      </c>
      <c r="Q38" s="74">
        <f>SUM(Q39,Q44,Q48,Q52,Q53,Q43)</f>
        <v>175.15300000000002</v>
      </c>
      <c r="R38" s="74">
        <f>SUM(O38,P38,Q38)</f>
        <v>519.604</v>
      </c>
      <c r="S38" s="75">
        <f>SUM(F38,J38,N38,R38)</f>
        <v>2061.31</v>
      </c>
    </row>
    <row r="39" spans="1:19" ht="24">
      <c r="A39" s="119" t="s">
        <v>86</v>
      </c>
      <c r="B39" s="116" t="s">
        <v>87</v>
      </c>
      <c r="C39" s="74">
        <f>SUM(C41,C42)</f>
        <v>96.88</v>
      </c>
      <c r="D39" s="74">
        <f>SUM(D41,D42)</f>
        <v>87.5</v>
      </c>
      <c r="E39" s="74">
        <f>SUM(E41,E42)</f>
        <v>96.88</v>
      </c>
      <c r="F39" s="74">
        <f>SUM(C39,D39,E39)</f>
        <v>281.26</v>
      </c>
      <c r="G39" s="74">
        <f>SUM(G41,G42)</f>
        <v>93.76</v>
      </c>
      <c r="H39" s="74">
        <f>SUM(H41,H42)</f>
        <v>96.88</v>
      </c>
      <c r="I39" s="74">
        <f>SUM(I41,I42)</f>
        <v>93.76</v>
      </c>
      <c r="J39" s="74">
        <f>SUM(G39,H39,I39)</f>
        <v>284.4</v>
      </c>
      <c r="K39" s="74">
        <f>SUM(K41,K42)</f>
        <v>96.88</v>
      </c>
      <c r="L39" s="74">
        <f>SUM(L41,L42)</f>
        <v>96.88</v>
      </c>
      <c r="M39" s="74">
        <f>SUM(M41,M42)</f>
        <v>93.76</v>
      </c>
      <c r="N39" s="74">
        <f>SUM(K39,L39,M39)</f>
        <v>287.52</v>
      </c>
      <c r="O39" s="74">
        <f>SUM(O41,O42)</f>
        <v>96.88</v>
      </c>
      <c r="P39" s="74">
        <f>SUM(P41,P42)</f>
        <v>93.76</v>
      </c>
      <c r="Q39" s="74">
        <f>SUM(Q41,Q42)</f>
        <v>96.88</v>
      </c>
      <c r="R39" s="74">
        <f>SUM(O39,P39,Q39)</f>
        <v>287.52</v>
      </c>
      <c r="S39" s="75">
        <f>SUM(F39,J39,N39,R39)</f>
        <v>1140.6999999999998</v>
      </c>
    </row>
    <row r="40" spans="1:19" ht="12.75">
      <c r="A40" s="140"/>
      <c r="B40" s="116" t="s">
        <v>81</v>
      </c>
      <c r="C40" s="75"/>
      <c r="D40" s="75"/>
      <c r="E40" s="75"/>
      <c r="F40" s="74"/>
      <c r="G40" s="75"/>
      <c r="H40" s="75"/>
      <c r="I40" s="99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1:19" ht="36">
      <c r="A41" s="141"/>
      <c r="B41" s="72" t="s">
        <v>97</v>
      </c>
      <c r="C41" s="76">
        <v>94.3</v>
      </c>
      <c r="D41" s="75">
        <v>85.17</v>
      </c>
      <c r="E41" s="75">
        <v>94.3</v>
      </c>
      <c r="F41" s="75">
        <f>SUM(C41,D41,E41)</f>
        <v>273.77</v>
      </c>
      <c r="G41" s="75">
        <v>91.26</v>
      </c>
      <c r="H41" s="75">
        <v>94.3</v>
      </c>
      <c r="I41" s="75">
        <v>91.26</v>
      </c>
      <c r="J41" s="75">
        <f>SUM(G41,H41,I41)</f>
        <v>276.82</v>
      </c>
      <c r="K41" s="75">
        <v>94.3</v>
      </c>
      <c r="L41" s="75">
        <v>94.3</v>
      </c>
      <c r="M41" s="75">
        <v>91.26</v>
      </c>
      <c r="N41" s="75">
        <f>SUM(K41,L41,M41)</f>
        <v>279.86</v>
      </c>
      <c r="O41" s="75">
        <v>94.3</v>
      </c>
      <c r="P41" s="75">
        <v>91.25</v>
      </c>
      <c r="Q41" s="75">
        <v>94.3</v>
      </c>
      <c r="R41" s="75">
        <f>SUM(O41,P41,Q41)</f>
        <v>279.85</v>
      </c>
      <c r="S41" s="75">
        <f>SUM(F41,J41,N41,R41)</f>
        <v>1110.3</v>
      </c>
    </row>
    <row r="42" spans="1:19" ht="12.75">
      <c r="A42" s="120"/>
      <c r="B42" s="117" t="s">
        <v>60</v>
      </c>
      <c r="C42" s="100">
        <v>2.58</v>
      </c>
      <c r="D42" s="100">
        <v>2.33</v>
      </c>
      <c r="E42" s="100">
        <v>2.58</v>
      </c>
      <c r="F42" s="81">
        <f>SUM(C42,D42,E42)</f>
        <v>7.49</v>
      </c>
      <c r="G42" s="100">
        <v>2.5</v>
      </c>
      <c r="H42" s="100">
        <v>2.58</v>
      </c>
      <c r="I42" s="100">
        <v>2.5</v>
      </c>
      <c r="J42" s="81">
        <f>SUM(G42,H42,I42)</f>
        <v>7.58</v>
      </c>
      <c r="K42" s="100">
        <v>2.58</v>
      </c>
      <c r="L42" s="100">
        <v>2.58</v>
      </c>
      <c r="M42" s="100">
        <v>2.5</v>
      </c>
      <c r="N42" s="81">
        <f>SUM(K42,L42,M42)</f>
        <v>7.66</v>
      </c>
      <c r="O42" s="100">
        <v>2.58</v>
      </c>
      <c r="P42" s="100">
        <v>2.51</v>
      </c>
      <c r="Q42" s="100">
        <v>2.58</v>
      </c>
      <c r="R42" s="81">
        <f>SUM(O42,P42,Q42)</f>
        <v>7.67</v>
      </c>
      <c r="S42" s="100">
        <f>SUM(F42,J42,N42,R42)</f>
        <v>30.4</v>
      </c>
    </row>
    <row r="43" spans="1:19" ht="60">
      <c r="A43" s="118" t="s">
        <v>178</v>
      </c>
      <c r="B43" s="70" t="s">
        <v>160</v>
      </c>
      <c r="C43" s="75">
        <v>4.91</v>
      </c>
      <c r="D43" s="75">
        <v>4.44</v>
      </c>
      <c r="E43" s="75">
        <v>4.91</v>
      </c>
      <c r="F43" s="74">
        <f>SUM(C43,D43,E43)</f>
        <v>14.260000000000002</v>
      </c>
      <c r="G43" s="75">
        <v>4.76</v>
      </c>
      <c r="H43" s="75">
        <v>4.91</v>
      </c>
      <c r="I43" s="75">
        <v>4.76</v>
      </c>
      <c r="J43" s="74">
        <f>SUM(G43,H43,I43)</f>
        <v>14.43</v>
      </c>
      <c r="K43" s="75">
        <v>4.91</v>
      </c>
      <c r="L43" s="75">
        <v>4.91</v>
      </c>
      <c r="M43" s="75">
        <v>4.76</v>
      </c>
      <c r="N43" s="74">
        <f>SUM(K43,L43,M43)</f>
        <v>14.58</v>
      </c>
      <c r="O43" s="75">
        <v>4.91</v>
      </c>
      <c r="P43" s="75">
        <v>4.76</v>
      </c>
      <c r="Q43" s="75">
        <v>4.913</v>
      </c>
      <c r="R43" s="74">
        <f>SUM(O43,P43,Q43)</f>
        <v>14.583</v>
      </c>
      <c r="S43" s="75">
        <f>SUM(F43,J43,N43,R43)</f>
        <v>57.853</v>
      </c>
    </row>
    <row r="44" spans="1:19" ht="30.75" customHeight="1">
      <c r="A44" s="121" t="s">
        <v>179</v>
      </c>
      <c r="B44" s="94" t="s">
        <v>84</v>
      </c>
      <c r="C44" s="75">
        <f>SUM(C46,C47)</f>
        <v>7.26</v>
      </c>
      <c r="D44" s="75">
        <f>SUM(D46,D47)</f>
        <v>6.5600000000000005</v>
      </c>
      <c r="E44" s="75">
        <f>SUM(E46,E47)</f>
        <v>7.26</v>
      </c>
      <c r="F44" s="74">
        <f>SUM(C44,D44,E44)</f>
        <v>21.08</v>
      </c>
      <c r="G44" s="75">
        <f>SUM(G46,G47)</f>
        <v>7.032</v>
      </c>
      <c r="H44" s="75">
        <f>SUM(H46,H47)</f>
        <v>7.26</v>
      </c>
      <c r="I44" s="75">
        <f>SUM(I46,I47)</f>
        <v>7.032</v>
      </c>
      <c r="J44" s="75">
        <f>SUM(G44,H44,I44)</f>
        <v>21.323999999999998</v>
      </c>
      <c r="K44" s="75">
        <f>SUM(K46,K47)</f>
        <v>7.22</v>
      </c>
      <c r="L44" s="75">
        <f>SUM(L46,L47)</f>
        <v>7.26</v>
      </c>
      <c r="M44" s="75">
        <f>SUM(M46,M47)</f>
        <v>7.032</v>
      </c>
      <c r="N44" s="75">
        <f>SUM(K44,L44,M44)</f>
        <v>21.512</v>
      </c>
      <c r="O44" s="75">
        <f>SUM(O46,O47)</f>
        <v>7.26</v>
      </c>
      <c r="P44" s="75">
        <f>SUM(P46,P47)</f>
        <v>7.032</v>
      </c>
      <c r="Q44" s="75">
        <f>SUM(Q46,Q47)</f>
        <v>7.292</v>
      </c>
      <c r="R44" s="75">
        <f>SUM(O44,P44,Q44)</f>
        <v>21.584</v>
      </c>
      <c r="S44" s="75">
        <f>SUM(R44,N44,J44,F44)</f>
        <v>85.5</v>
      </c>
    </row>
    <row r="45" spans="1:19" ht="17.25" customHeight="1">
      <c r="A45" s="69"/>
      <c r="B45" s="94" t="s">
        <v>81</v>
      </c>
      <c r="C45" s="75"/>
      <c r="D45" s="75"/>
      <c r="E45" s="75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33.75" customHeight="1">
      <c r="A46" s="142"/>
      <c r="B46" s="95" t="s">
        <v>159</v>
      </c>
      <c r="C46" s="75">
        <v>1.63</v>
      </c>
      <c r="D46" s="75">
        <v>1.48</v>
      </c>
      <c r="E46" s="75">
        <v>1.63</v>
      </c>
      <c r="F46" s="75">
        <f>SUM(C46,D46,E46)</f>
        <v>4.74</v>
      </c>
      <c r="G46" s="75">
        <v>1.582</v>
      </c>
      <c r="H46" s="75">
        <v>1.63</v>
      </c>
      <c r="I46" s="75">
        <v>1.582</v>
      </c>
      <c r="J46" s="75">
        <f>SUM(G46,H46,I46)</f>
        <v>4.794</v>
      </c>
      <c r="K46" s="75">
        <v>1.63</v>
      </c>
      <c r="L46" s="75">
        <v>1.63</v>
      </c>
      <c r="M46" s="75">
        <v>1.582</v>
      </c>
      <c r="N46" s="75">
        <f>SUM(K46,L46,M46)</f>
        <v>4.842</v>
      </c>
      <c r="O46" s="75">
        <v>1.63</v>
      </c>
      <c r="P46" s="75">
        <v>1.582</v>
      </c>
      <c r="Q46" s="75">
        <v>1.662</v>
      </c>
      <c r="R46" s="75">
        <f>SUM(O46,P46,Q46)</f>
        <v>4.874</v>
      </c>
      <c r="S46" s="75">
        <f>SUM(F46,J46,N46,R46)</f>
        <v>19.249999999999996</v>
      </c>
    </row>
    <row r="47" spans="1:19" ht="32.25" customHeight="1">
      <c r="A47" s="69"/>
      <c r="B47" s="95" t="s">
        <v>134</v>
      </c>
      <c r="C47" s="75">
        <v>5.63</v>
      </c>
      <c r="D47" s="75">
        <v>5.08</v>
      </c>
      <c r="E47" s="75">
        <v>5.63</v>
      </c>
      <c r="F47" s="74">
        <f>SUM(C47,D47,E47)</f>
        <v>16.34</v>
      </c>
      <c r="G47" s="75">
        <v>5.45</v>
      </c>
      <c r="H47" s="75">
        <v>5.63</v>
      </c>
      <c r="I47" s="75">
        <v>5.45</v>
      </c>
      <c r="J47" s="75">
        <f>SUM(G47,H47,I47)</f>
        <v>16.53</v>
      </c>
      <c r="K47" s="75">
        <v>5.59</v>
      </c>
      <c r="L47" s="75">
        <v>5.63</v>
      </c>
      <c r="M47" s="75">
        <v>5.45</v>
      </c>
      <c r="N47" s="75">
        <f>SUM(K47,L47,M47)</f>
        <v>16.669999999999998</v>
      </c>
      <c r="O47" s="75">
        <v>5.63</v>
      </c>
      <c r="P47" s="75">
        <v>5.45</v>
      </c>
      <c r="Q47" s="75">
        <v>5.63</v>
      </c>
      <c r="R47" s="75">
        <f>SUM(O47,P47,Q47)</f>
        <v>16.71</v>
      </c>
      <c r="S47" s="75">
        <f>SUM(F47,J47,N47,R47)</f>
        <v>66.25</v>
      </c>
    </row>
    <row r="48" spans="1:19" ht="24">
      <c r="A48" s="63"/>
      <c r="B48" s="71" t="s">
        <v>85</v>
      </c>
      <c r="C48" s="75">
        <f>SUM(C50,C51)</f>
        <v>14.695</v>
      </c>
      <c r="D48" s="75">
        <f>SUM(D50,D51)</f>
        <v>13.267999999999999</v>
      </c>
      <c r="E48" s="75">
        <f>SUM(E50,E51)</f>
        <v>14.695</v>
      </c>
      <c r="F48" s="75">
        <f>SUM(C48,D48,E48)</f>
        <v>42.658</v>
      </c>
      <c r="G48" s="75">
        <f>SUM(G50,G51)</f>
        <v>14.219000000000001</v>
      </c>
      <c r="H48" s="75">
        <f>SUM(H50,H51)</f>
        <v>14.695</v>
      </c>
      <c r="I48" s="75">
        <f>SUM(I50,I51)</f>
        <v>14.219000000000001</v>
      </c>
      <c r="J48" s="75">
        <f>SUM(G48,H48,I48)</f>
        <v>43.133</v>
      </c>
      <c r="K48" s="75">
        <f>SUM(K50,K51)</f>
        <v>14.695</v>
      </c>
      <c r="L48" s="75">
        <f>SUM(L50,L51)</f>
        <v>14.695</v>
      </c>
      <c r="M48" s="75">
        <f>SUM(M50,M51)</f>
        <v>14.219000000000001</v>
      </c>
      <c r="N48" s="75">
        <f>SUM(K48,L48,M48)</f>
        <v>43.609</v>
      </c>
      <c r="O48" s="75">
        <f>SUM(O50,O51)</f>
        <v>14.695</v>
      </c>
      <c r="P48" s="75">
        <f>SUM(P50,P51)</f>
        <v>14.219000000000001</v>
      </c>
      <c r="Q48" s="75">
        <f>SUM(Q50,Q51)</f>
        <v>14.748</v>
      </c>
      <c r="R48" s="75">
        <f>SUM(O48,P48,Q48)</f>
        <v>43.662</v>
      </c>
      <c r="S48" s="75">
        <f>SUM(R48,N48,J48,F48)</f>
        <v>173.062</v>
      </c>
    </row>
    <row r="49" spans="1:19" ht="12.75">
      <c r="A49" s="65" t="s">
        <v>180</v>
      </c>
      <c r="B49" s="71" t="s">
        <v>81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1:19" ht="36">
      <c r="A50" s="65"/>
      <c r="B50" s="72" t="s">
        <v>164</v>
      </c>
      <c r="C50" s="77">
        <v>0.175</v>
      </c>
      <c r="D50" s="77">
        <v>0.158</v>
      </c>
      <c r="E50" s="77">
        <v>0.175</v>
      </c>
      <c r="F50" s="77">
        <f>SUM(C50,D50,E50)</f>
        <v>0.508</v>
      </c>
      <c r="G50" s="77">
        <v>0.169</v>
      </c>
      <c r="H50" s="77">
        <v>0.175</v>
      </c>
      <c r="I50" s="77">
        <v>0.169</v>
      </c>
      <c r="J50" s="77">
        <f>SUM(G50,H50,I50)</f>
        <v>0.513</v>
      </c>
      <c r="K50" s="77">
        <v>0.175</v>
      </c>
      <c r="L50" s="77">
        <v>0.175</v>
      </c>
      <c r="M50" s="77">
        <v>0.169</v>
      </c>
      <c r="N50" s="77">
        <f>SUM(K50,L50,M50)</f>
        <v>0.519</v>
      </c>
      <c r="O50" s="77">
        <v>0.175</v>
      </c>
      <c r="P50" s="77">
        <v>0.169</v>
      </c>
      <c r="Q50" s="77">
        <v>0.176</v>
      </c>
      <c r="R50" s="77">
        <f>SUM(O50,P50,Q50)</f>
        <v>0.52</v>
      </c>
      <c r="S50" s="77">
        <f>SUM(F50,J50,N50,R50)</f>
        <v>2.06</v>
      </c>
    </row>
    <row r="51" spans="1:19" ht="24">
      <c r="A51" s="66"/>
      <c r="B51" s="72" t="s">
        <v>85</v>
      </c>
      <c r="C51" s="75">
        <v>14.52</v>
      </c>
      <c r="D51" s="75">
        <v>13.11</v>
      </c>
      <c r="E51" s="75">
        <v>14.52</v>
      </c>
      <c r="F51" s="75">
        <f>SUM(C51,D51,E51)</f>
        <v>42.15</v>
      </c>
      <c r="G51" s="75">
        <v>14.05</v>
      </c>
      <c r="H51" s="75">
        <v>14.52</v>
      </c>
      <c r="I51" s="75">
        <v>14.05</v>
      </c>
      <c r="J51" s="75">
        <f>SUM(G51,H51,I51)</f>
        <v>42.620000000000005</v>
      </c>
      <c r="K51" s="75">
        <v>14.52</v>
      </c>
      <c r="L51" s="75">
        <v>14.52</v>
      </c>
      <c r="M51" s="75">
        <v>14.05</v>
      </c>
      <c r="N51" s="75">
        <f>SUM(K51,L51,M51)</f>
        <v>43.09</v>
      </c>
      <c r="O51" s="75">
        <v>14.52</v>
      </c>
      <c r="P51" s="75">
        <v>14.05</v>
      </c>
      <c r="Q51" s="75">
        <v>14.572</v>
      </c>
      <c r="R51" s="75">
        <f>SUM(O51,P51,Q51)</f>
        <v>43.141999999999996</v>
      </c>
      <c r="S51" s="75">
        <f>SUM(F51,J51,N51,R51)</f>
        <v>171.002</v>
      </c>
    </row>
    <row r="52" spans="1:19" ht="72">
      <c r="A52" s="57" t="s">
        <v>181</v>
      </c>
      <c r="B52" s="53" t="s">
        <v>67</v>
      </c>
      <c r="C52" s="75">
        <v>26.2</v>
      </c>
      <c r="D52" s="75">
        <v>23.66</v>
      </c>
      <c r="E52" s="75">
        <v>26.2</v>
      </c>
      <c r="F52" s="75">
        <f>SUM(C52,D52,E52)</f>
        <v>76.06</v>
      </c>
      <c r="G52" s="75">
        <v>25.35</v>
      </c>
      <c r="H52" s="75">
        <v>26.2</v>
      </c>
      <c r="I52" s="75">
        <v>25.35</v>
      </c>
      <c r="J52" s="75">
        <f>SUM(G52,H52,I52)</f>
        <v>76.9</v>
      </c>
      <c r="K52" s="75">
        <v>26.2</v>
      </c>
      <c r="L52" s="75">
        <v>26.2</v>
      </c>
      <c r="M52" s="75">
        <v>25.35</v>
      </c>
      <c r="N52" s="75">
        <f>SUM(K52,L52,M52)</f>
        <v>77.75</v>
      </c>
      <c r="O52" s="75">
        <v>26.2</v>
      </c>
      <c r="P52" s="75">
        <v>25.36</v>
      </c>
      <c r="Q52" s="75">
        <v>26.2</v>
      </c>
      <c r="R52" s="75">
        <f>SUM(O52,P52,Q52)</f>
        <v>77.76</v>
      </c>
      <c r="S52" s="75">
        <f>SUM(R52,N52,J52,F52)</f>
        <v>308.47</v>
      </c>
    </row>
    <row r="53" spans="1:19" ht="24">
      <c r="A53" s="139" t="s">
        <v>182</v>
      </c>
      <c r="B53" s="73" t="s">
        <v>183</v>
      </c>
      <c r="C53" s="75">
        <v>25.12</v>
      </c>
      <c r="D53" s="75">
        <v>22.69</v>
      </c>
      <c r="E53" s="75">
        <v>25.12</v>
      </c>
      <c r="F53" s="75">
        <f>SUM(C53,D53,E53)</f>
        <v>72.93</v>
      </c>
      <c r="G53" s="75">
        <v>24.32</v>
      </c>
      <c r="H53" s="75">
        <v>25.12</v>
      </c>
      <c r="I53" s="75">
        <v>24.31</v>
      </c>
      <c r="J53" s="75">
        <f>SUM(G53,H53,I53)</f>
        <v>73.75</v>
      </c>
      <c r="K53" s="75">
        <v>25.12</v>
      </c>
      <c r="L53" s="75">
        <v>25.12</v>
      </c>
      <c r="M53" s="75">
        <v>24.31</v>
      </c>
      <c r="N53" s="75">
        <f>SUM(K53,L53,M53)</f>
        <v>74.55</v>
      </c>
      <c r="O53" s="75">
        <v>25.065</v>
      </c>
      <c r="P53" s="75">
        <v>24.31</v>
      </c>
      <c r="Q53" s="75">
        <v>25.12</v>
      </c>
      <c r="R53" s="75">
        <f>SUM(O53,P53,Q53)</f>
        <v>74.495</v>
      </c>
      <c r="S53" s="75">
        <f>SUM(F53,J53,N53,R53)</f>
        <v>295.725</v>
      </c>
    </row>
    <row r="54" spans="1:19" ht="24">
      <c r="A54" s="147"/>
      <c r="B54" s="144" t="s">
        <v>72</v>
      </c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77"/>
    </row>
    <row r="55" spans="1:19" ht="24">
      <c r="A55" s="65" t="s">
        <v>121</v>
      </c>
      <c r="B55" s="145" t="s">
        <v>73</v>
      </c>
      <c r="C55" s="79">
        <v>85.88</v>
      </c>
      <c r="D55" s="80">
        <v>85.88</v>
      </c>
      <c r="E55" s="79">
        <v>85.88</v>
      </c>
      <c r="F55" s="80">
        <v>85.88</v>
      </c>
      <c r="G55" s="79">
        <v>85.88</v>
      </c>
      <c r="H55" s="80">
        <v>85.88</v>
      </c>
      <c r="I55" s="79">
        <v>85.88</v>
      </c>
      <c r="J55" s="80">
        <v>85.88</v>
      </c>
      <c r="K55" s="79">
        <v>85.88</v>
      </c>
      <c r="L55" s="80">
        <v>85.88</v>
      </c>
      <c r="M55" s="79">
        <v>85.88</v>
      </c>
      <c r="N55" s="80">
        <v>85.88</v>
      </c>
      <c r="O55" s="79">
        <v>85.88</v>
      </c>
      <c r="P55" s="80">
        <v>85.88</v>
      </c>
      <c r="Q55" s="79">
        <v>85.88</v>
      </c>
      <c r="R55" s="80">
        <v>85.88</v>
      </c>
      <c r="S55" s="79">
        <v>85.88</v>
      </c>
    </row>
    <row r="56" spans="1:19" ht="24">
      <c r="A56" s="148"/>
      <c r="B56" s="145" t="s">
        <v>74</v>
      </c>
      <c r="C56" s="79"/>
      <c r="D56" s="80"/>
      <c r="E56" s="79"/>
      <c r="F56" s="80"/>
      <c r="G56" s="79"/>
      <c r="H56" s="80"/>
      <c r="I56" s="79"/>
      <c r="J56" s="80"/>
      <c r="K56" s="79"/>
      <c r="L56" s="80"/>
      <c r="M56" s="79"/>
      <c r="N56" s="80"/>
      <c r="O56" s="79"/>
      <c r="P56" s="80"/>
      <c r="Q56" s="79"/>
      <c r="R56" s="80"/>
      <c r="S56" s="79"/>
    </row>
    <row r="57" spans="1:19" ht="12.75">
      <c r="A57" s="149"/>
      <c r="B57" s="146"/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81"/>
      <c r="P57" s="82"/>
      <c r="Q57" s="81"/>
      <c r="R57" s="82"/>
      <c r="S57" s="81"/>
    </row>
    <row r="58" spans="1:19" ht="12.75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.75">
      <c r="A59" s="26"/>
      <c r="B59" s="27"/>
      <c r="C59" s="33"/>
      <c r="D59" s="33"/>
      <c r="E59" s="33"/>
      <c r="F59" s="33"/>
      <c r="G59" s="33" t="s">
        <v>108</v>
      </c>
      <c r="H59" s="33"/>
      <c r="I59" s="33"/>
      <c r="J59" s="33"/>
      <c r="K59" s="33"/>
      <c r="L59" s="33"/>
      <c r="M59" s="33"/>
      <c r="N59" s="33"/>
      <c r="O59" s="33"/>
      <c r="P59" s="33"/>
      <c r="Q59" s="28"/>
      <c r="R59" s="28"/>
      <c r="S59" s="28"/>
    </row>
    <row r="60" spans="1:19" ht="15.75">
      <c r="A60" s="26"/>
      <c r="B60" s="2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28"/>
      <c r="R60" s="28"/>
      <c r="S60" s="28"/>
    </row>
    <row r="61" spans="1:19" ht="15.75">
      <c r="A61" s="21"/>
      <c r="B61" s="22"/>
      <c r="C61" s="10"/>
      <c r="D61" s="7"/>
      <c r="E61" s="7"/>
      <c r="F61" s="7"/>
      <c r="G61" s="7"/>
      <c r="H61" s="7"/>
      <c r="I61" s="7"/>
      <c r="J61" s="7"/>
      <c r="K61" s="7"/>
      <c r="L61" s="7"/>
      <c r="M61" s="7"/>
      <c r="N61" s="9"/>
      <c r="O61" s="9"/>
      <c r="P61" s="9"/>
      <c r="Q61" s="25"/>
      <c r="R61" s="25"/>
      <c r="S61" s="25"/>
    </row>
    <row r="62" spans="1:19" ht="12.75">
      <c r="A62" s="21"/>
      <c r="B62" s="22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</row>
    <row r="63" spans="1:19" ht="12.75">
      <c r="A63" s="21"/>
      <c r="B63" s="22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</row>
  </sheetData>
  <sheetProtection/>
  <mergeCells count="7">
    <mergeCell ref="S6:S7"/>
    <mergeCell ref="A6:A7"/>
    <mergeCell ref="B6:B7"/>
    <mergeCell ref="C6:F6"/>
    <mergeCell ref="G6:J6"/>
    <mergeCell ref="K6:N6"/>
    <mergeCell ref="O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2017-04-05T10:48:35Z</cp:lastPrinted>
  <dcterms:created xsi:type="dcterms:W3CDTF">2008-08-27T06:46:09Z</dcterms:created>
  <dcterms:modified xsi:type="dcterms:W3CDTF">2017-04-07T11:06:11Z</dcterms:modified>
  <cp:category/>
  <cp:version/>
  <cp:contentType/>
  <cp:contentStatus/>
</cp:coreProperties>
</file>